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35" lockStructure="1"/>
  <bookViews>
    <workbookView xWindow="600" yWindow="150" windowWidth="19420" windowHeight="11020" firstSheet="4" activeTab="4"/>
  </bookViews>
  <sheets>
    <sheet name="PDC" sheetId="3" r:id="rId1"/>
    <sheet name="EMP DEP" sheetId="7" state="hidden" r:id="rId2"/>
    <sheet name="TX RECOURS DEP" sheetId="10" state="hidden" r:id="rId3"/>
    <sheet name="PCS DEP" sheetId="6" state="hidden" r:id="rId4"/>
    <sheet name="Px secteurs employeurs - DEP" sheetId="8" r:id="rId5"/>
    <sheet name="Taux de recours 2012-2018 - DEP" sheetId="9" r:id="rId6"/>
    <sheet name="Catégories socioprof - DEP" sheetId="4" r:id="rId7"/>
  </sheets>
  <externalReferences>
    <externalReference r:id="rId8"/>
  </externalReferences>
  <definedNames>
    <definedName name="_xlnm._FilterDatabase" localSheetId="3" hidden="1">'PCS DEP'!$A$1:$X$213</definedName>
    <definedName name="CODE_ZE">[1]PDC!$E$16:$E$51</definedName>
  </definedNames>
  <calcPr calcId="145621"/>
</workbook>
</file>

<file path=xl/calcChain.xml><?xml version="1.0" encoding="utf-8"?>
<calcChain xmlns="http://schemas.openxmlformats.org/spreadsheetml/2006/main">
  <c r="D9" i="8" l="1"/>
  <c r="C9" i="9"/>
  <c r="C9" i="4" s="1"/>
  <c r="I24" i="9" l="1"/>
  <c r="H24" i="9"/>
  <c r="G24" i="9"/>
  <c r="F24" i="9"/>
  <c r="E24" i="9"/>
  <c r="D24" i="9"/>
  <c r="I23" i="9"/>
  <c r="H23" i="9"/>
  <c r="G23" i="9"/>
  <c r="F23" i="9"/>
  <c r="E23" i="9"/>
  <c r="D23" i="9"/>
  <c r="I22" i="9"/>
  <c r="H22" i="9"/>
  <c r="G22" i="9"/>
  <c r="F22" i="9"/>
  <c r="E22" i="9"/>
  <c r="D22" i="9"/>
  <c r="I21" i="9"/>
  <c r="H21" i="9"/>
  <c r="G21" i="9"/>
  <c r="F21" i="9"/>
  <c r="E21" i="9"/>
  <c r="D21" i="9"/>
  <c r="I20" i="9"/>
  <c r="H20" i="9"/>
  <c r="G20" i="9"/>
  <c r="F20" i="9"/>
  <c r="E20" i="9"/>
  <c r="D20" i="9"/>
  <c r="I19" i="9"/>
  <c r="H19" i="9"/>
  <c r="G19" i="9"/>
  <c r="F19" i="9"/>
  <c r="E19" i="9"/>
  <c r="D19" i="9"/>
  <c r="I18" i="9"/>
  <c r="H18" i="9"/>
  <c r="G18" i="9"/>
  <c r="F18" i="9"/>
  <c r="E18" i="9"/>
  <c r="D18" i="9"/>
  <c r="I17" i="9"/>
  <c r="H17" i="9"/>
  <c r="G17" i="9"/>
  <c r="F17" i="9"/>
  <c r="E17" i="9"/>
  <c r="D17" i="9"/>
  <c r="I16" i="9"/>
  <c r="H16" i="9"/>
  <c r="G16" i="9"/>
  <c r="F16" i="9"/>
  <c r="E16" i="9"/>
  <c r="D16" i="9"/>
  <c r="I15" i="9"/>
  <c r="H15" i="9"/>
  <c r="G15" i="9"/>
  <c r="F15" i="9"/>
  <c r="E15" i="9"/>
  <c r="D15" i="9"/>
  <c r="I14" i="9"/>
  <c r="H14" i="9"/>
  <c r="G14" i="9"/>
  <c r="F14" i="9"/>
  <c r="E14" i="9"/>
  <c r="D14" i="9"/>
  <c r="C24" i="9"/>
  <c r="C23" i="9"/>
  <c r="C22" i="9"/>
  <c r="C21" i="9"/>
  <c r="C20" i="9"/>
  <c r="C19" i="9"/>
  <c r="C18" i="9"/>
  <c r="C17" i="9"/>
  <c r="C16" i="9"/>
  <c r="C15" i="9"/>
  <c r="C14" i="9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K193" i="10"/>
  <c r="J193" i="10"/>
  <c r="I193" i="10"/>
  <c r="H193" i="10"/>
  <c r="G193" i="10"/>
  <c r="F193" i="10"/>
  <c r="E193" i="10"/>
  <c r="A193" i="10"/>
  <c r="K192" i="10"/>
  <c r="J192" i="10"/>
  <c r="I192" i="10"/>
  <c r="H192" i="10"/>
  <c r="G192" i="10"/>
  <c r="F192" i="10"/>
  <c r="E192" i="10"/>
  <c r="A192" i="10"/>
  <c r="K191" i="10"/>
  <c r="J191" i="10"/>
  <c r="I191" i="10"/>
  <c r="H191" i="10"/>
  <c r="G191" i="10"/>
  <c r="F191" i="10"/>
  <c r="E191" i="10"/>
  <c r="A191" i="10"/>
  <c r="K190" i="10"/>
  <c r="J190" i="10"/>
  <c r="I190" i="10"/>
  <c r="H190" i="10"/>
  <c r="G190" i="10"/>
  <c r="F190" i="10"/>
  <c r="E190" i="10"/>
  <c r="A190" i="10"/>
  <c r="K189" i="10"/>
  <c r="J189" i="10"/>
  <c r="I189" i="10"/>
  <c r="H189" i="10"/>
  <c r="G189" i="10"/>
  <c r="F189" i="10"/>
  <c r="E189" i="10"/>
  <c r="A189" i="10"/>
  <c r="K188" i="10"/>
  <c r="J188" i="10"/>
  <c r="I188" i="10"/>
  <c r="H188" i="10"/>
  <c r="G188" i="10"/>
  <c r="F188" i="10"/>
  <c r="E188" i="10"/>
  <c r="A188" i="10"/>
  <c r="K187" i="10"/>
  <c r="J187" i="10"/>
  <c r="I187" i="10"/>
  <c r="H187" i="10"/>
  <c r="G187" i="10"/>
  <c r="F187" i="10"/>
  <c r="E187" i="10"/>
  <c r="A187" i="10"/>
  <c r="K186" i="10"/>
  <c r="J186" i="10"/>
  <c r="I186" i="10"/>
  <c r="H186" i="10"/>
  <c r="G186" i="10"/>
  <c r="F186" i="10"/>
  <c r="E186" i="10"/>
  <c r="A186" i="10"/>
  <c r="K185" i="10"/>
  <c r="J185" i="10"/>
  <c r="I185" i="10"/>
  <c r="H185" i="10"/>
  <c r="G185" i="10"/>
  <c r="F185" i="10"/>
  <c r="E185" i="10"/>
  <c r="A185" i="10"/>
  <c r="K184" i="10"/>
  <c r="J184" i="10"/>
  <c r="I184" i="10"/>
  <c r="H184" i="10"/>
  <c r="G184" i="10"/>
  <c r="F184" i="10"/>
  <c r="E184" i="10"/>
  <c r="A184" i="10"/>
  <c r="K183" i="10"/>
  <c r="J183" i="10"/>
  <c r="I183" i="10"/>
  <c r="H183" i="10"/>
  <c r="G183" i="10"/>
  <c r="F183" i="10"/>
  <c r="E183" i="10"/>
  <c r="A183" i="10"/>
  <c r="K182" i="10"/>
  <c r="J182" i="10"/>
  <c r="I182" i="10"/>
  <c r="H182" i="10"/>
  <c r="G182" i="10"/>
  <c r="F182" i="10"/>
  <c r="E182" i="10"/>
  <c r="A182" i="10"/>
  <c r="K181" i="10"/>
  <c r="J181" i="10"/>
  <c r="I181" i="10"/>
  <c r="H181" i="10"/>
  <c r="G181" i="10"/>
  <c r="F181" i="10"/>
  <c r="E181" i="10"/>
  <c r="A181" i="10"/>
  <c r="K180" i="10"/>
  <c r="J180" i="10"/>
  <c r="I180" i="10"/>
  <c r="H180" i="10"/>
  <c r="G180" i="10"/>
  <c r="F180" i="10"/>
  <c r="E180" i="10"/>
  <c r="A180" i="10"/>
  <c r="K179" i="10"/>
  <c r="J179" i="10"/>
  <c r="I179" i="10"/>
  <c r="H179" i="10"/>
  <c r="G179" i="10"/>
  <c r="F179" i="10"/>
  <c r="E179" i="10"/>
  <c r="A179" i="10"/>
  <c r="K178" i="10"/>
  <c r="J178" i="10"/>
  <c r="I178" i="10"/>
  <c r="H178" i="10"/>
  <c r="G178" i="10"/>
  <c r="F178" i="10"/>
  <c r="E178" i="10"/>
  <c r="A178" i="10"/>
  <c r="K177" i="10"/>
  <c r="J177" i="10"/>
  <c r="I177" i="10"/>
  <c r="H177" i="10"/>
  <c r="G177" i="10"/>
  <c r="F177" i="10"/>
  <c r="E177" i="10"/>
  <c r="A177" i="10"/>
  <c r="K176" i="10"/>
  <c r="J176" i="10"/>
  <c r="I176" i="10"/>
  <c r="H176" i="10"/>
  <c r="G176" i="10"/>
  <c r="F176" i="10"/>
  <c r="E176" i="10"/>
  <c r="A176" i="10"/>
  <c r="K175" i="10"/>
  <c r="J175" i="10"/>
  <c r="I175" i="10"/>
  <c r="H175" i="10"/>
  <c r="G175" i="10"/>
  <c r="F175" i="10"/>
  <c r="E175" i="10"/>
  <c r="A175" i="10"/>
  <c r="K174" i="10"/>
  <c r="J174" i="10"/>
  <c r="I174" i="10"/>
  <c r="H174" i="10"/>
  <c r="G174" i="10"/>
  <c r="F174" i="10"/>
  <c r="E174" i="10"/>
  <c r="A174" i="10"/>
  <c r="K173" i="10"/>
  <c r="J173" i="10"/>
  <c r="I173" i="10"/>
  <c r="H173" i="10"/>
  <c r="G173" i="10"/>
  <c r="F173" i="10"/>
  <c r="E173" i="10"/>
  <c r="A173" i="10"/>
  <c r="K172" i="10"/>
  <c r="J172" i="10"/>
  <c r="I172" i="10"/>
  <c r="H172" i="10"/>
  <c r="G172" i="10"/>
  <c r="F172" i="10"/>
  <c r="E172" i="10"/>
  <c r="A172" i="10"/>
  <c r="K171" i="10"/>
  <c r="J171" i="10"/>
  <c r="I171" i="10"/>
  <c r="H171" i="10"/>
  <c r="G171" i="10"/>
  <c r="F171" i="10"/>
  <c r="E171" i="10"/>
  <c r="A171" i="10"/>
  <c r="K170" i="10"/>
  <c r="J170" i="10"/>
  <c r="I170" i="10"/>
  <c r="H170" i="10"/>
  <c r="G170" i="10"/>
  <c r="F170" i="10"/>
  <c r="E170" i="10"/>
  <c r="A170" i="10"/>
  <c r="K169" i="10"/>
  <c r="J169" i="10"/>
  <c r="I169" i="10"/>
  <c r="H169" i="10"/>
  <c r="G169" i="10"/>
  <c r="F169" i="10"/>
  <c r="E169" i="10"/>
  <c r="A169" i="10"/>
  <c r="K168" i="10"/>
  <c r="J168" i="10"/>
  <c r="I168" i="10"/>
  <c r="H168" i="10"/>
  <c r="G168" i="10"/>
  <c r="F168" i="10"/>
  <c r="E168" i="10"/>
  <c r="A168" i="10"/>
  <c r="K167" i="10"/>
  <c r="J167" i="10"/>
  <c r="I167" i="10"/>
  <c r="H167" i="10"/>
  <c r="G167" i="10"/>
  <c r="F167" i="10"/>
  <c r="E167" i="10"/>
  <c r="A167" i="10"/>
  <c r="K166" i="10"/>
  <c r="J166" i="10"/>
  <c r="I166" i="10"/>
  <c r="H166" i="10"/>
  <c r="G166" i="10"/>
  <c r="F166" i="10"/>
  <c r="E166" i="10"/>
  <c r="A166" i="10"/>
  <c r="K165" i="10"/>
  <c r="J165" i="10"/>
  <c r="I165" i="10"/>
  <c r="H165" i="10"/>
  <c r="G165" i="10"/>
  <c r="F165" i="10"/>
  <c r="E165" i="10"/>
  <c r="A165" i="10"/>
  <c r="K164" i="10"/>
  <c r="J164" i="10"/>
  <c r="I164" i="10"/>
  <c r="H164" i="10"/>
  <c r="G164" i="10"/>
  <c r="F164" i="10"/>
  <c r="E164" i="10"/>
  <c r="A164" i="10"/>
  <c r="K163" i="10"/>
  <c r="J163" i="10"/>
  <c r="I163" i="10"/>
  <c r="H163" i="10"/>
  <c r="G163" i="10"/>
  <c r="F163" i="10"/>
  <c r="E163" i="10"/>
  <c r="A163" i="10"/>
  <c r="K162" i="10"/>
  <c r="J162" i="10"/>
  <c r="I162" i="10"/>
  <c r="H162" i="10"/>
  <c r="G162" i="10"/>
  <c r="F162" i="10"/>
  <c r="E162" i="10"/>
  <c r="A162" i="10"/>
  <c r="K161" i="10"/>
  <c r="J161" i="10"/>
  <c r="I161" i="10"/>
  <c r="H161" i="10"/>
  <c r="G161" i="10"/>
  <c r="F161" i="10"/>
  <c r="E161" i="10"/>
  <c r="A161" i="10"/>
  <c r="K160" i="10"/>
  <c r="J160" i="10"/>
  <c r="I160" i="10"/>
  <c r="H160" i="10"/>
  <c r="G160" i="10"/>
  <c r="F160" i="10"/>
  <c r="E160" i="10"/>
  <c r="A160" i="10"/>
  <c r="K159" i="10"/>
  <c r="J159" i="10"/>
  <c r="I159" i="10"/>
  <c r="H159" i="10"/>
  <c r="G159" i="10"/>
  <c r="F159" i="10"/>
  <c r="E159" i="10"/>
  <c r="A159" i="10"/>
  <c r="K158" i="10"/>
  <c r="J158" i="10"/>
  <c r="I158" i="10"/>
  <c r="H158" i="10"/>
  <c r="G158" i="10"/>
  <c r="F158" i="10"/>
  <c r="E158" i="10"/>
  <c r="A158" i="10"/>
  <c r="K157" i="10"/>
  <c r="J157" i="10"/>
  <c r="I157" i="10"/>
  <c r="H157" i="10"/>
  <c r="G157" i="10"/>
  <c r="F157" i="10"/>
  <c r="E157" i="10"/>
  <c r="A157" i="10"/>
  <c r="K156" i="10"/>
  <c r="J156" i="10"/>
  <c r="I156" i="10"/>
  <c r="H156" i="10"/>
  <c r="G156" i="10"/>
  <c r="F156" i="10"/>
  <c r="E156" i="10"/>
  <c r="A156" i="10"/>
  <c r="K155" i="10"/>
  <c r="J155" i="10"/>
  <c r="I155" i="10"/>
  <c r="H155" i="10"/>
  <c r="G155" i="10"/>
  <c r="F155" i="10"/>
  <c r="E155" i="10"/>
  <c r="A155" i="10"/>
  <c r="K154" i="10"/>
  <c r="J154" i="10"/>
  <c r="I154" i="10"/>
  <c r="H154" i="10"/>
  <c r="G154" i="10"/>
  <c r="F154" i="10"/>
  <c r="E154" i="10"/>
  <c r="A154" i="10"/>
  <c r="K153" i="10"/>
  <c r="J153" i="10"/>
  <c r="I153" i="10"/>
  <c r="H153" i="10"/>
  <c r="G153" i="10"/>
  <c r="F153" i="10"/>
  <c r="E153" i="10"/>
  <c r="A153" i="10"/>
  <c r="K152" i="10"/>
  <c r="J152" i="10"/>
  <c r="I152" i="10"/>
  <c r="H152" i="10"/>
  <c r="G152" i="10"/>
  <c r="F152" i="10"/>
  <c r="E152" i="10"/>
  <c r="A152" i="10"/>
  <c r="K151" i="10"/>
  <c r="J151" i="10"/>
  <c r="I151" i="10"/>
  <c r="H151" i="10"/>
  <c r="G151" i="10"/>
  <c r="F151" i="10"/>
  <c r="E151" i="10"/>
  <c r="A151" i="10"/>
  <c r="K150" i="10"/>
  <c r="J150" i="10"/>
  <c r="I150" i="10"/>
  <c r="H150" i="10"/>
  <c r="G150" i="10"/>
  <c r="F150" i="10"/>
  <c r="E150" i="10"/>
  <c r="A150" i="10"/>
  <c r="K149" i="10"/>
  <c r="J149" i="10"/>
  <c r="I149" i="10"/>
  <c r="H149" i="10"/>
  <c r="G149" i="10"/>
  <c r="F149" i="10"/>
  <c r="E149" i="10"/>
  <c r="A149" i="10"/>
  <c r="K148" i="10"/>
  <c r="J148" i="10"/>
  <c r="I148" i="10"/>
  <c r="H148" i="10"/>
  <c r="G148" i="10"/>
  <c r="F148" i="10"/>
  <c r="E148" i="10"/>
  <c r="A148" i="10"/>
  <c r="K147" i="10"/>
  <c r="J147" i="10"/>
  <c r="I147" i="10"/>
  <c r="H147" i="10"/>
  <c r="G147" i="10"/>
  <c r="F147" i="10"/>
  <c r="E147" i="10"/>
  <c r="A147" i="10"/>
  <c r="K146" i="10"/>
  <c r="J146" i="10"/>
  <c r="I146" i="10"/>
  <c r="H146" i="10"/>
  <c r="G146" i="10"/>
  <c r="F146" i="10"/>
  <c r="E146" i="10"/>
  <c r="A146" i="10"/>
  <c r="K145" i="10"/>
  <c r="J145" i="10"/>
  <c r="I145" i="10"/>
  <c r="H145" i="10"/>
  <c r="G145" i="10"/>
  <c r="F145" i="10"/>
  <c r="E145" i="10"/>
  <c r="A145" i="10"/>
  <c r="K144" i="10"/>
  <c r="J144" i="10"/>
  <c r="I144" i="10"/>
  <c r="H144" i="10"/>
  <c r="G144" i="10"/>
  <c r="F144" i="10"/>
  <c r="E144" i="10"/>
  <c r="A144" i="10"/>
  <c r="K143" i="10"/>
  <c r="J143" i="10"/>
  <c r="I143" i="10"/>
  <c r="H143" i="10"/>
  <c r="G143" i="10"/>
  <c r="F143" i="10"/>
  <c r="E143" i="10"/>
  <c r="A143" i="10"/>
  <c r="K142" i="10"/>
  <c r="J142" i="10"/>
  <c r="I142" i="10"/>
  <c r="H142" i="10"/>
  <c r="G142" i="10"/>
  <c r="F142" i="10"/>
  <c r="E142" i="10"/>
  <c r="A142" i="10"/>
  <c r="K141" i="10"/>
  <c r="J141" i="10"/>
  <c r="I141" i="10"/>
  <c r="H141" i="10"/>
  <c r="G141" i="10"/>
  <c r="F141" i="10"/>
  <c r="E141" i="10"/>
  <c r="A141" i="10"/>
  <c r="K140" i="10"/>
  <c r="J140" i="10"/>
  <c r="I140" i="10"/>
  <c r="H140" i="10"/>
  <c r="G140" i="10"/>
  <c r="F140" i="10"/>
  <c r="E140" i="10"/>
  <c r="A140" i="10"/>
  <c r="K139" i="10"/>
  <c r="J139" i="10"/>
  <c r="I139" i="10"/>
  <c r="H139" i="10"/>
  <c r="G139" i="10"/>
  <c r="F139" i="10"/>
  <c r="E139" i="10"/>
  <c r="A139" i="10"/>
  <c r="K138" i="10"/>
  <c r="J138" i="10"/>
  <c r="I138" i="10"/>
  <c r="H138" i="10"/>
  <c r="G138" i="10"/>
  <c r="F138" i="10"/>
  <c r="E138" i="10"/>
  <c r="A138" i="10"/>
  <c r="K137" i="10"/>
  <c r="J137" i="10"/>
  <c r="I137" i="10"/>
  <c r="H137" i="10"/>
  <c r="G137" i="10"/>
  <c r="F137" i="10"/>
  <c r="E137" i="10"/>
  <c r="A137" i="10"/>
  <c r="K136" i="10"/>
  <c r="J136" i="10"/>
  <c r="I136" i="10"/>
  <c r="H136" i="10"/>
  <c r="G136" i="10"/>
  <c r="F136" i="10"/>
  <c r="E136" i="10"/>
  <c r="A136" i="10"/>
  <c r="K135" i="10"/>
  <c r="J135" i="10"/>
  <c r="I135" i="10"/>
  <c r="H135" i="10"/>
  <c r="G135" i="10"/>
  <c r="F135" i="10"/>
  <c r="E135" i="10"/>
  <c r="A135" i="10"/>
  <c r="K134" i="10"/>
  <c r="J134" i="10"/>
  <c r="I134" i="10"/>
  <c r="H134" i="10"/>
  <c r="G134" i="10"/>
  <c r="F134" i="10"/>
  <c r="E134" i="10"/>
  <c r="A134" i="10"/>
  <c r="K133" i="10"/>
  <c r="J133" i="10"/>
  <c r="I133" i="10"/>
  <c r="H133" i="10"/>
  <c r="G133" i="10"/>
  <c r="F133" i="10"/>
  <c r="E133" i="10"/>
  <c r="A133" i="10"/>
  <c r="K132" i="10"/>
  <c r="J132" i="10"/>
  <c r="I132" i="10"/>
  <c r="H132" i="10"/>
  <c r="G132" i="10"/>
  <c r="F132" i="10"/>
  <c r="E132" i="10"/>
  <c r="A132" i="10"/>
  <c r="K131" i="10"/>
  <c r="J131" i="10"/>
  <c r="I131" i="10"/>
  <c r="H131" i="10"/>
  <c r="G131" i="10"/>
  <c r="F131" i="10"/>
  <c r="E131" i="10"/>
  <c r="A131" i="10"/>
  <c r="K130" i="10"/>
  <c r="J130" i="10"/>
  <c r="I130" i="10"/>
  <c r="H130" i="10"/>
  <c r="G130" i="10"/>
  <c r="F130" i="10"/>
  <c r="E130" i="10"/>
  <c r="A130" i="10"/>
  <c r="K129" i="10"/>
  <c r="J129" i="10"/>
  <c r="I129" i="10"/>
  <c r="H129" i="10"/>
  <c r="G129" i="10"/>
  <c r="F129" i="10"/>
  <c r="E129" i="10"/>
  <c r="A129" i="10"/>
  <c r="K128" i="10"/>
  <c r="J128" i="10"/>
  <c r="I128" i="10"/>
  <c r="H128" i="10"/>
  <c r="G128" i="10"/>
  <c r="F128" i="10"/>
  <c r="E128" i="10"/>
  <c r="A128" i="10"/>
  <c r="K127" i="10"/>
  <c r="J127" i="10"/>
  <c r="I127" i="10"/>
  <c r="H127" i="10"/>
  <c r="G127" i="10"/>
  <c r="F127" i="10"/>
  <c r="E127" i="10"/>
  <c r="A127" i="10"/>
  <c r="K126" i="10"/>
  <c r="J126" i="10"/>
  <c r="I126" i="10"/>
  <c r="H126" i="10"/>
  <c r="G126" i="10"/>
  <c r="F126" i="10"/>
  <c r="E126" i="10"/>
  <c r="A126" i="10"/>
  <c r="K125" i="10"/>
  <c r="J125" i="10"/>
  <c r="I125" i="10"/>
  <c r="H125" i="10"/>
  <c r="G125" i="10"/>
  <c r="F125" i="10"/>
  <c r="E125" i="10"/>
  <c r="A125" i="10"/>
  <c r="K124" i="10"/>
  <c r="J124" i="10"/>
  <c r="I124" i="10"/>
  <c r="H124" i="10"/>
  <c r="G124" i="10"/>
  <c r="F124" i="10"/>
  <c r="E124" i="10"/>
  <c r="A124" i="10"/>
  <c r="K123" i="10"/>
  <c r="J123" i="10"/>
  <c r="I123" i="10"/>
  <c r="H123" i="10"/>
  <c r="G123" i="10"/>
  <c r="F123" i="10"/>
  <c r="E123" i="10"/>
  <c r="A123" i="10"/>
  <c r="K122" i="10"/>
  <c r="J122" i="10"/>
  <c r="I122" i="10"/>
  <c r="H122" i="10"/>
  <c r="G122" i="10"/>
  <c r="F122" i="10"/>
  <c r="E122" i="10"/>
  <c r="A122" i="10"/>
  <c r="K121" i="10"/>
  <c r="J121" i="10"/>
  <c r="I121" i="10"/>
  <c r="H121" i="10"/>
  <c r="G121" i="10"/>
  <c r="F121" i="10"/>
  <c r="E121" i="10"/>
  <c r="A121" i="10"/>
  <c r="K120" i="10"/>
  <c r="J120" i="10"/>
  <c r="I120" i="10"/>
  <c r="H120" i="10"/>
  <c r="G120" i="10"/>
  <c r="F120" i="10"/>
  <c r="E120" i="10"/>
  <c r="A120" i="10"/>
  <c r="K119" i="10"/>
  <c r="J119" i="10"/>
  <c r="I119" i="10"/>
  <c r="H119" i="10"/>
  <c r="G119" i="10"/>
  <c r="F119" i="10"/>
  <c r="E119" i="10"/>
  <c r="A119" i="10"/>
  <c r="K118" i="10"/>
  <c r="J118" i="10"/>
  <c r="I118" i="10"/>
  <c r="H118" i="10"/>
  <c r="G118" i="10"/>
  <c r="F118" i="10"/>
  <c r="E118" i="10"/>
  <c r="A118" i="10"/>
  <c r="K117" i="10"/>
  <c r="J117" i="10"/>
  <c r="I117" i="10"/>
  <c r="H117" i="10"/>
  <c r="G117" i="10"/>
  <c r="F117" i="10"/>
  <c r="E117" i="10"/>
  <c r="A117" i="10"/>
  <c r="K116" i="10"/>
  <c r="J116" i="10"/>
  <c r="I116" i="10"/>
  <c r="H116" i="10"/>
  <c r="G116" i="10"/>
  <c r="F116" i="10"/>
  <c r="E116" i="10"/>
  <c r="A116" i="10"/>
  <c r="K115" i="10"/>
  <c r="J115" i="10"/>
  <c r="I115" i="10"/>
  <c r="H115" i="10"/>
  <c r="G115" i="10"/>
  <c r="F115" i="10"/>
  <c r="E115" i="10"/>
  <c r="A115" i="10"/>
  <c r="K114" i="10"/>
  <c r="J114" i="10"/>
  <c r="I114" i="10"/>
  <c r="H114" i="10"/>
  <c r="G114" i="10"/>
  <c r="F114" i="10"/>
  <c r="E114" i="10"/>
  <c r="A114" i="10"/>
  <c r="K113" i="10"/>
  <c r="J113" i="10"/>
  <c r="I113" i="10"/>
  <c r="H113" i="10"/>
  <c r="G113" i="10"/>
  <c r="F113" i="10"/>
  <c r="E113" i="10"/>
  <c r="A113" i="10"/>
  <c r="K112" i="10"/>
  <c r="J112" i="10"/>
  <c r="I112" i="10"/>
  <c r="H112" i="10"/>
  <c r="G112" i="10"/>
  <c r="F112" i="10"/>
  <c r="E112" i="10"/>
  <c r="A112" i="10"/>
  <c r="K111" i="10"/>
  <c r="J111" i="10"/>
  <c r="I111" i="10"/>
  <c r="H111" i="10"/>
  <c r="G111" i="10"/>
  <c r="F111" i="10"/>
  <c r="E111" i="10"/>
  <c r="A111" i="10"/>
  <c r="K110" i="10"/>
  <c r="J110" i="10"/>
  <c r="I110" i="10"/>
  <c r="H110" i="10"/>
  <c r="G110" i="10"/>
  <c r="F110" i="10"/>
  <c r="E110" i="10"/>
  <c r="A110" i="10"/>
  <c r="K109" i="10"/>
  <c r="J109" i="10"/>
  <c r="I109" i="10"/>
  <c r="H109" i="10"/>
  <c r="G109" i="10"/>
  <c r="F109" i="10"/>
  <c r="E109" i="10"/>
  <c r="A109" i="10"/>
  <c r="K108" i="10"/>
  <c r="J108" i="10"/>
  <c r="I108" i="10"/>
  <c r="H108" i="10"/>
  <c r="G108" i="10"/>
  <c r="F108" i="10"/>
  <c r="E108" i="10"/>
  <c r="A108" i="10"/>
  <c r="K107" i="10"/>
  <c r="J107" i="10"/>
  <c r="I107" i="10"/>
  <c r="H107" i="10"/>
  <c r="G107" i="10"/>
  <c r="F107" i="10"/>
  <c r="E107" i="10"/>
  <c r="A107" i="10"/>
  <c r="K106" i="10"/>
  <c r="J106" i="10"/>
  <c r="I106" i="10"/>
  <c r="H106" i="10"/>
  <c r="G106" i="10"/>
  <c r="F106" i="10"/>
  <c r="E106" i="10"/>
  <c r="A106" i="10"/>
  <c r="K105" i="10"/>
  <c r="J105" i="10"/>
  <c r="I105" i="10"/>
  <c r="H105" i="10"/>
  <c r="G105" i="10"/>
  <c r="F105" i="10"/>
  <c r="E105" i="10"/>
  <c r="A105" i="10"/>
  <c r="K104" i="10"/>
  <c r="J104" i="10"/>
  <c r="I104" i="10"/>
  <c r="H104" i="10"/>
  <c r="G104" i="10"/>
  <c r="F104" i="10"/>
  <c r="E104" i="10"/>
  <c r="A104" i="10"/>
  <c r="K103" i="10"/>
  <c r="J103" i="10"/>
  <c r="I103" i="10"/>
  <c r="H103" i="10"/>
  <c r="G103" i="10"/>
  <c r="F103" i="10"/>
  <c r="E103" i="10"/>
  <c r="A103" i="10"/>
  <c r="K102" i="10"/>
  <c r="J102" i="10"/>
  <c r="I102" i="10"/>
  <c r="H102" i="10"/>
  <c r="G102" i="10"/>
  <c r="F102" i="10"/>
  <c r="E102" i="10"/>
  <c r="A102" i="10"/>
  <c r="K101" i="10"/>
  <c r="J101" i="10"/>
  <c r="I101" i="10"/>
  <c r="H101" i="10"/>
  <c r="G101" i="10"/>
  <c r="F101" i="10"/>
  <c r="E101" i="10"/>
  <c r="A101" i="10"/>
  <c r="K100" i="10"/>
  <c r="J100" i="10"/>
  <c r="I100" i="10"/>
  <c r="H100" i="10"/>
  <c r="G100" i="10"/>
  <c r="F100" i="10"/>
  <c r="E100" i="10"/>
  <c r="A100" i="10"/>
  <c r="K99" i="10"/>
  <c r="J99" i="10"/>
  <c r="I99" i="10"/>
  <c r="H99" i="10"/>
  <c r="G99" i="10"/>
  <c r="F99" i="10"/>
  <c r="E99" i="10"/>
  <c r="A99" i="10"/>
  <c r="K98" i="10"/>
  <c r="J98" i="10"/>
  <c r="I98" i="10"/>
  <c r="H98" i="10"/>
  <c r="G98" i="10"/>
  <c r="F98" i="10"/>
  <c r="E98" i="10"/>
  <c r="A98" i="10"/>
  <c r="K97" i="10"/>
  <c r="J97" i="10"/>
  <c r="I97" i="10"/>
  <c r="H97" i="10"/>
  <c r="G97" i="10"/>
  <c r="F97" i="10"/>
  <c r="E97" i="10"/>
  <c r="A97" i="10"/>
  <c r="K96" i="10"/>
  <c r="J96" i="10"/>
  <c r="I96" i="10"/>
  <c r="H96" i="10"/>
  <c r="G96" i="10"/>
  <c r="F96" i="10"/>
  <c r="E96" i="10"/>
  <c r="A96" i="10"/>
  <c r="K95" i="10"/>
  <c r="J95" i="10"/>
  <c r="I95" i="10"/>
  <c r="H95" i="10"/>
  <c r="G95" i="10"/>
  <c r="F95" i="10"/>
  <c r="E95" i="10"/>
  <c r="A95" i="10"/>
  <c r="K94" i="10"/>
  <c r="J94" i="10"/>
  <c r="I94" i="10"/>
  <c r="H94" i="10"/>
  <c r="G94" i="10"/>
  <c r="F94" i="10"/>
  <c r="E94" i="10"/>
  <c r="A94" i="10"/>
  <c r="K93" i="10"/>
  <c r="J93" i="10"/>
  <c r="I93" i="10"/>
  <c r="H93" i="10"/>
  <c r="G93" i="10"/>
  <c r="F93" i="10"/>
  <c r="E93" i="10"/>
  <c r="A93" i="10"/>
  <c r="K92" i="10"/>
  <c r="J92" i="10"/>
  <c r="I92" i="10"/>
  <c r="H92" i="10"/>
  <c r="G92" i="10"/>
  <c r="F92" i="10"/>
  <c r="E92" i="10"/>
  <c r="A92" i="10"/>
  <c r="K91" i="10"/>
  <c r="J91" i="10"/>
  <c r="I91" i="10"/>
  <c r="H91" i="10"/>
  <c r="G91" i="10"/>
  <c r="F91" i="10"/>
  <c r="E91" i="10"/>
  <c r="A91" i="10"/>
  <c r="K90" i="10"/>
  <c r="J90" i="10"/>
  <c r="I90" i="10"/>
  <c r="H90" i="10"/>
  <c r="G90" i="10"/>
  <c r="F90" i="10"/>
  <c r="E90" i="10"/>
  <c r="A90" i="10"/>
  <c r="K89" i="10"/>
  <c r="J89" i="10"/>
  <c r="I89" i="10"/>
  <c r="H89" i="10"/>
  <c r="G89" i="10"/>
  <c r="F89" i="10"/>
  <c r="E89" i="10"/>
  <c r="A89" i="10"/>
  <c r="K88" i="10"/>
  <c r="J88" i="10"/>
  <c r="I88" i="10"/>
  <c r="H88" i="10"/>
  <c r="G88" i="10"/>
  <c r="F88" i="10"/>
  <c r="E88" i="10"/>
  <c r="A88" i="10"/>
  <c r="K87" i="10"/>
  <c r="J87" i="10"/>
  <c r="I87" i="10"/>
  <c r="H87" i="10"/>
  <c r="G87" i="10"/>
  <c r="F87" i="10"/>
  <c r="E87" i="10"/>
  <c r="A87" i="10"/>
  <c r="K86" i="10"/>
  <c r="J86" i="10"/>
  <c r="I86" i="10"/>
  <c r="H86" i="10"/>
  <c r="G86" i="10"/>
  <c r="F86" i="10"/>
  <c r="E86" i="10"/>
  <c r="A86" i="10"/>
  <c r="K85" i="10"/>
  <c r="J85" i="10"/>
  <c r="I85" i="10"/>
  <c r="H85" i="10"/>
  <c r="G85" i="10"/>
  <c r="F85" i="10"/>
  <c r="E85" i="10"/>
  <c r="A85" i="10"/>
  <c r="K84" i="10"/>
  <c r="J84" i="10"/>
  <c r="I84" i="10"/>
  <c r="H84" i="10"/>
  <c r="G84" i="10"/>
  <c r="F84" i="10"/>
  <c r="E84" i="10"/>
  <c r="A84" i="10"/>
  <c r="K83" i="10"/>
  <c r="J83" i="10"/>
  <c r="I83" i="10"/>
  <c r="H83" i="10"/>
  <c r="G83" i="10"/>
  <c r="F83" i="10"/>
  <c r="E83" i="10"/>
  <c r="A83" i="10"/>
  <c r="K82" i="10"/>
  <c r="J82" i="10"/>
  <c r="I82" i="10"/>
  <c r="H82" i="10"/>
  <c r="G82" i="10"/>
  <c r="F82" i="10"/>
  <c r="E82" i="10"/>
  <c r="A82" i="10"/>
  <c r="K81" i="10"/>
  <c r="J81" i="10"/>
  <c r="I81" i="10"/>
  <c r="H81" i="10"/>
  <c r="G81" i="10"/>
  <c r="F81" i="10"/>
  <c r="E81" i="10"/>
  <c r="A81" i="10"/>
  <c r="K80" i="10"/>
  <c r="J80" i="10"/>
  <c r="I80" i="10"/>
  <c r="H80" i="10"/>
  <c r="G80" i="10"/>
  <c r="F80" i="10"/>
  <c r="E80" i="10"/>
  <c r="A80" i="10"/>
  <c r="K79" i="10"/>
  <c r="J79" i="10"/>
  <c r="I79" i="10"/>
  <c r="H79" i="10"/>
  <c r="G79" i="10"/>
  <c r="F79" i="10"/>
  <c r="E79" i="10"/>
  <c r="A79" i="10"/>
  <c r="K78" i="10"/>
  <c r="J78" i="10"/>
  <c r="I78" i="10"/>
  <c r="H78" i="10"/>
  <c r="G78" i="10"/>
  <c r="F78" i="10"/>
  <c r="E78" i="10"/>
  <c r="A78" i="10"/>
  <c r="K77" i="10"/>
  <c r="J77" i="10"/>
  <c r="I77" i="10"/>
  <c r="H77" i="10"/>
  <c r="G77" i="10"/>
  <c r="F77" i="10"/>
  <c r="E77" i="10"/>
  <c r="A77" i="10"/>
  <c r="K76" i="10"/>
  <c r="J76" i="10"/>
  <c r="I76" i="10"/>
  <c r="H76" i="10"/>
  <c r="G76" i="10"/>
  <c r="F76" i="10"/>
  <c r="E76" i="10"/>
  <c r="A76" i="10"/>
  <c r="K75" i="10"/>
  <c r="J75" i="10"/>
  <c r="I75" i="10"/>
  <c r="H75" i="10"/>
  <c r="G75" i="10"/>
  <c r="F75" i="10"/>
  <c r="E75" i="10"/>
  <c r="A75" i="10"/>
  <c r="K74" i="10"/>
  <c r="J74" i="10"/>
  <c r="I74" i="10"/>
  <c r="H74" i="10"/>
  <c r="G74" i="10"/>
  <c r="F74" i="10"/>
  <c r="E74" i="10"/>
  <c r="A74" i="10"/>
  <c r="K73" i="10"/>
  <c r="J73" i="10"/>
  <c r="I73" i="10"/>
  <c r="H73" i="10"/>
  <c r="G73" i="10"/>
  <c r="F73" i="10"/>
  <c r="E73" i="10"/>
  <c r="A73" i="10"/>
  <c r="K72" i="10"/>
  <c r="J72" i="10"/>
  <c r="I72" i="10"/>
  <c r="H72" i="10"/>
  <c r="G72" i="10"/>
  <c r="F72" i="10"/>
  <c r="E72" i="10"/>
  <c r="A72" i="10"/>
  <c r="K71" i="10"/>
  <c r="J71" i="10"/>
  <c r="I71" i="10"/>
  <c r="H71" i="10"/>
  <c r="G71" i="10"/>
  <c r="F71" i="10"/>
  <c r="E71" i="10"/>
  <c r="A71" i="10"/>
  <c r="K70" i="10"/>
  <c r="J70" i="10"/>
  <c r="I70" i="10"/>
  <c r="H70" i="10"/>
  <c r="G70" i="10"/>
  <c r="F70" i="10"/>
  <c r="E70" i="10"/>
  <c r="A70" i="10"/>
  <c r="K69" i="10"/>
  <c r="J69" i="10"/>
  <c r="I69" i="10"/>
  <c r="H69" i="10"/>
  <c r="G69" i="10"/>
  <c r="F69" i="10"/>
  <c r="E69" i="10"/>
  <c r="A69" i="10"/>
  <c r="K68" i="10"/>
  <c r="J68" i="10"/>
  <c r="I68" i="10"/>
  <c r="H68" i="10"/>
  <c r="G68" i="10"/>
  <c r="F68" i="10"/>
  <c r="E68" i="10"/>
  <c r="A68" i="10"/>
  <c r="K67" i="10"/>
  <c r="J67" i="10"/>
  <c r="I67" i="10"/>
  <c r="H67" i="10"/>
  <c r="G67" i="10"/>
  <c r="F67" i="10"/>
  <c r="E67" i="10"/>
  <c r="A67" i="10"/>
  <c r="K66" i="10"/>
  <c r="J66" i="10"/>
  <c r="I66" i="10"/>
  <c r="H66" i="10"/>
  <c r="G66" i="10"/>
  <c r="F66" i="10"/>
  <c r="E66" i="10"/>
  <c r="A66" i="10"/>
  <c r="K65" i="10"/>
  <c r="J65" i="10"/>
  <c r="I65" i="10"/>
  <c r="H65" i="10"/>
  <c r="G65" i="10"/>
  <c r="F65" i="10"/>
  <c r="E65" i="10"/>
  <c r="A65" i="10"/>
  <c r="K64" i="10"/>
  <c r="J64" i="10"/>
  <c r="I64" i="10"/>
  <c r="H64" i="10"/>
  <c r="G64" i="10"/>
  <c r="F64" i="10"/>
  <c r="E64" i="10"/>
  <c r="A64" i="10"/>
  <c r="K63" i="10"/>
  <c r="J63" i="10"/>
  <c r="I63" i="10"/>
  <c r="H63" i="10"/>
  <c r="G63" i="10"/>
  <c r="F63" i="10"/>
  <c r="E63" i="10"/>
  <c r="A63" i="10"/>
  <c r="K62" i="10"/>
  <c r="J62" i="10"/>
  <c r="I62" i="10"/>
  <c r="H62" i="10"/>
  <c r="G62" i="10"/>
  <c r="F62" i="10"/>
  <c r="E62" i="10"/>
  <c r="A62" i="10"/>
  <c r="K61" i="10"/>
  <c r="J61" i="10"/>
  <c r="I61" i="10"/>
  <c r="H61" i="10"/>
  <c r="G61" i="10"/>
  <c r="F61" i="10"/>
  <c r="E61" i="10"/>
  <c r="A61" i="10"/>
  <c r="K60" i="10"/>
  <c r="J60" i="10"/>
  <c r="I60" i="10"/>
  <c r="H60" i="10"/>
  <c r="G60" i="10"/>
  <c r="F60" i="10"/>
  <c r="E60" i="10"/>
  <c r="A60" i="10"/>
  <c r="K59" i="10"/>
  <c r="J59" i="10"/>
  <c r="I59" i="10"/>
  <c r="H59" i="10"/>
  <c r="G59" i="10"/>
  <c r="F59" i="10"/>
  <c r="E59" i="10"/>
  <c r="A59" i="10"/>
  <c r="K58" i="10"/>
  <c r="J58" i="10"/>
  <c r="I58" i="10"/>
  <c r="H58" i="10"/>
  <c r="G58" i="10"/>
  <c r="F58" i="10"/>
  <c r="E58" i="10"/>
  <c r="A58" i="10"/>
  <c r="K57" i="10"/>
  <c r="J57" i="10"/>
  <c r="I57" i="10"/>
  <c r="H57" i="10"/>
  <c r="G57" i="10"/>
  <c r="F57" i="10"/>
  <c r="E57" i="10"/>
  <c r="A57" i="10"/>
  <c r="K56" i="10"/>
  <c r="J56" i="10"/>
  <c r="I56" i="10"/>
  <c r="H56" i="10"/>
  <c r="G56" i="10"/>
  <c r="F56" i="10"/>
  <c r="E56" i="10"/>
  <c r="A56" i="10"/>
  <c r="K55" i="10"/>
  <c r="J55" i="10"/>
  <c r="I55" i="10"/>
  <c r="H55" i="10"/>
  <c r="G55" i="10"/>
  <c r="F55" i="10"/>
  <c r="E55" i="10"/>
  <c r="A55" i="10"/>
  <c r="K54" i="10"/>
  <c r="J54" i="10"/>
  <c r="I54" i="10"/>
  <c r="H54" i="10"/>
  <c r="G54" i="10"/>
  <c r="F54" i="10"/>
  <c r="E54" i="10"/>
  <c r="A54" i="10"/>
  <c r="K53" i="10"/>
  <c r="J53" i="10"/>
  <c r="I53" i="10"/>
  <c r="H53" i="10"/>
  <c r="G53" i="10"/>
  <c r="F53" i="10"/>
  <c r="E53" i="10"/>
  <c r="A53" i="10"/>
  <c r="K52" i="10"/>
  <c r="J52" i="10"/>
  <c r="I52" i="10"/>
  <c r="H52" i="10"/>
  <c r="G52" i="10"/>
  <c r="F52" i="10"/>
  <c r="E52" i="10"/>
  <c r="A52" i="10"/>
  <c r="K51" i="10"/>
  <c r="J51" i="10"/>
  <c r="I51" i="10"/>
  <c r="H51" i="10"/>
  <c r="G51" i="10"/>
  <c r="F51" i="10"/>
  <c r="E51" i="10"/>
  <c r="A51" i="10"/>
  <c r="K50" i="10"/>
  <c r="J50" i="10"/>
  <c r="I50" i="10"/>
  <c r="H50" i="10"/>
  <c r="G50" i="10"/>
  <c r="F50" i="10"/>
  <c r="E50" i="10"/>
  <c r="A50" i="10"/>
  <c r="K49" i="10"/>
  <c r="J49" i="10"/>
  <c r="I49" i="10"/>
  <c r="H49" i="10"/>
  <c r="G49" i="10"/>
  <c r="F49" i="10"/>
  <c r="E49" i="10"/>
  <c r="A49" i="10"/>
  <c r="K48" i="10"/>
  <c r="J48" i="10"/>
  <c r="I48" i="10"/>
  <c r="H48" i="10"/>
  <c r="G48" i="10"/>
  <c r="F48" i="10"/>
  <c r="E48" i="10"/>
  <c r="A48" i="10"/>
  <c r="K47" i="10"/>
  <c r="J47" i="10"/>
  <c r="I47" i="10"/>
  <c r="H47" i="10"/>
  <c r="G47" i="10"/>
  <c r="F47" i="10"/>
  <c r="E47" i="10"/>
  <c r="A47" i="10"/>
  <c r="K46" i="10"/>
  <c r="J46" i="10"/>
  <c r="I46" i="10"/>
  <c r="H46" i="10"/>
  <c r="G46" i="10"/>
  <c r="F46" i="10"/>
  <c r="E46" i="10"/>
  <c r="A46" i="10"/>
  <c r="K45" i="10"/>
  <c r="J45" i="10"/>
  <c r="I45" i="10"/>
  <c r="H45" i="10"/>
  <c r="G45" i="10"/>
  <c r="F45" i="10"/>
  <c r="E45" i="10"/>
  <c r="A45" i="10"/>
  <c r="K44" i="10"/>
  <c r="J44" i="10"/>
  <c r="I44" i="10"/>
  <c r="H44" i="10"/>
  <c r="G44" i="10"/>
  <c r="F44" i="10"/>
  <c r="E44" i="10"/>
  <c r="A44" i="10"/>
  <c r="K43" i="10"/>
  <c r="J43" i="10"/>
  <c r="I43" i="10"/>
  <c r="H43" i="10"/>
  <c r="G43" i="10"/>
  <c r="F43" i="10"/>
  <c r="E43" i="10"/>
  <c r="A43" i="10"/>
  <c r="K42" i="10"/>
  <c r="J42" i="10"/>
  <c r="I42" i="10"/>
  <c r="H42" i="10"/>
  <c r="G42" i="10"/>
  <c r="F42" i="10"/>
  <c r="E42" i="10"/>
  <c r="A42" i="10"/>
  <c r="K41" i="10"/>
  <c r="J41" i="10"/>
  <c r="I41" i="10"/>
  <c r="H41" i="10"/>
  <c r="G41" i="10"/>
  <c r="F41" i="10"/>
  <c r="E41" i="10"/>
  <c r="A41" i="10"/>
  <c r="K40" i="10"/>
  <c r="J40" i="10"/>
  <c r="I40" i="10"/>
  <c r="H40" i="10"/>
  <c r="G40" i="10"/>
  <c r="F40" i="10"/>
  <c r="E40" i="10"/>
  <c r="A40" i="10"/>
  <c r="K39" i="10"/>
  <c r="J39" i="10"/>
  <c r="I39" i="10"/>
  <c r="H39" i="10"/>
  <c r="G39" i="10"/>
  <c r="F39" i="10"/>
  <c r="E39" i="10"/>
  <c r="A39" i="10"/>
  <c r="K38" i="10"/>
  <c r="J38" i="10"/>
  <c r="I38" i="10"/>
  <c r="H38" i="10"/>
  <c r="G38" i="10"/>
  <c r="F38" i="10"/>
  <c r="E38" i="10"/>
  <c r="A38" i="10"/>
  <c r="K37" i="10"/>
  <c r="J37" i="10"/>
  <c r="I37" i="10"/>
  <c r="H37" i="10"/>
  <c r="G37" i="10"/>
  <c r="F37" i="10"/>
  <c r="E37" i="10"/>
  <c r="A37" i="10"/>
  <c r="K36" i="10"/>
  <c r="J36" i="10"/>
  <c r="I36" i="10"/>
  <c r="H36" i="10"/>
  <c r="G36" i="10"/>
  <c r="F36" i="10"/>
  <c r="E36" i="10"/>
  <c r="A36" i="10"/>
  <c r="K35" i="10"/>
  <c r="J35" i="10"/>
  <c r="I35" i="10"/>
  <c r="H35" i="10"/>
  <c r="G35" i="10"/>
  <c r="F35" i="10"/>
  <c r="E35" i="10"/>
  <c r="A35" i="10"/>
  <c r="K34" i="10"/>
  <c r="J34" i="10"/>
  <c r="I34" i="10"/>
  <c r="H34" i="10"/>
  <c r="G34" i="10"/>
  <c r="F34" i="10"/>
  <c r="E34" i="10"/>
  <c r="A34" i="10"/>
  <c r="K33" i="10"/>
  <c r="J33" i="10"/>
  <c r="I33" i="10"/>
  <c r="H33" i="10"/>
  <c r="G33" i="10"/>
  <c r="F33" i="10"/>
  <c r="E33" i="10"/>
  <c r="A33" i="10"/>
  <c r="K32" i="10"/>
  <c r="J32" i="10"/>
  <c r="I32" i="10"/>
  <c r="H32" i="10"/>
  <c r="G32" i="10"/>
  <c r="F32" i="10"/>
  <c r="E32" i="10"/>
  <c r="A32" i="10"/>
  <c r="K31" i="10"/>
  <c r="J31" i="10"/>
  <c r="I31" i="10"/>
  <c r="H31" i="10"/>
  <c r="G31" i="10"/>
  <c r="F31" i="10"/>
  <c r="E31" i="10"/>
  <c r="A31" i="10"/>
  <c r="K30" i="10"/>
  <c r="J30" i="10"/>
  <c r="I30" i="10"/>
  <c r="H30" i="10"/>
  <c r="G30" i="10"/>
  <c r="F30" i="10"/>
  <c r="E30" i="10"/>
  <c r="A30" i="10"/>
  <c r="K29" i="10"/>
  <c r="J29" i="10"/>
  <c r="I29" i="10"/>
  <c r="H29" i="10"/>
  <c r="G29" i="10"/>
  <c r="F29" i="10"/>
  <c r="E29" i="10"/>
  <c r="A29" i="10"/>
  <c r="K28" i="10"/>
  <c r="J28" i="10"/>
  <c r="I28" i="10"/>
  <c r="H28" i="10"/>
  <c r="G28" i="10"/>
  <c r="F28" i="10"/>
  <c r="E28" i="10"/>
  <c r="A28" i="10"/>
  <c r="K27" i="10"/>
  <c r="J27" i="10"/>
  <c r="I27" i="10"/>
  <c r="H27" i="10"/>
  <c r="G27" i="10"/>
  <c r="F27" i="10"/>
  <c r="E27" i="10"/>
  <c r="A27" i="10"/>
  <c r="K26" i="10"/>
  <c r="J26" i="10"/>
  <c r="I26" i="10"/>
  <c r="H26" i="10"/>
  <c r="G26" i="10"/>
  <c r="F26" i="10"/>
  <c r="E26" i="10"/>
  <c r="A26" i="10"/>
  <c r="K25" i="10"/>
  <c r="J25" i="10"/>
  <c r="I25" i="10"/>
  <c r="H25" i="10"/>
  <c r="G25" i="10"/>
  <c r="F25" i="10"/>
  <c r="E25" i="10"/>
  <c r="A25" i="10"/>
  <c r="K24" i="10"/>
  <c r="J24" i="10"/>
  <c r="I24" i="10"/>
  <c r="H24" i="10"/>
  <c r="G24" i="10"/>
  <c r="F24" i="10"/>
  <c r="E24" i="10"/>
  <c r="A24" i="10"/>
  <c r="K23" i="10"/>
  <c r="J23" i="10"/>
  <c r="I23" i="10"/>
  <c r="H23" i="10"/>
  <c r="G23" i="10"/>
  <c r="F23" i="10"/>
  <c r="E23" i="10"/>
  <c r="A23" i="10"/>
  <c r="K22" i="10"/>
  <c r="J22" i="10"/>
  <c r="I22" i="10"/>
  <c r="H22" i="10"/>
  <c r="G22" i="10"/>
  <c r="F22" i="10"/>
  <c r="E22" i="10"/>
  <c r="A22" i="10"/>
  <c r="K21" i="10"/>
  <c r="J21" i="10"/>
  <c r="I21" i="10"/>
  <c r="H21" i="10"/>
  <c r="G21" i="10"/>
  <c r="F21" i="10"/>
  <c r="E21" i="10"/>
  <c r="A21" i="10"/>
  <c r="K20" i="10"/>
  <c r="J20" i="10"/>
  <c r="I20" i="10"/>
  <c r="H20" i="10"/>
  <c r="G20" i="10"/>
  <c r="F20" i="10"/>
  <c r="E20" i="10"/>
  <c r="A20" i="10"/>
  <c r="K19" i="10"/>
  <c r="J19" i="10"/>
  <c r="I19" i="10"/>
  <c r="H19" i="10"/>
  <c r="G19" i="10"/>
  <c r="F19" i="10"/>
  <c r="E19" i="10"/>
  <c r="A19" i="10"/>
  <c r="K18" i="10"/>
  <c r="J18" i="10"/>
  <c r="I18" i="10"/>
  <c r="H18" i="10"/>
  <c r="G18" i="10"/>
  <c r="F18" i="10"/>
  <c r="E18" i="10"/>
  <c r="A18" i="10"/>
  <c r="K17" i="10"/>
  <c r="J17" i="10"/>
  <c r="I17" i="10"/>
  <c r="H17" i="10"/>
  <c r="G17" i="10"/>
  <c r="F17" i="10"/>
  <c r="E17" i="10"/>
  <c r="A17" i="10"/>
  <c r="K16" i="10"/>
  <c r="J16" i="10"/>
  <c r="I16" i="10"/>
  <c r="H16" i="10"/>
  <c r="G16" i="10"/>
  <c r="F16" i="10"/>
  <c r="E16" i="10"/>
  <c r="A16" i="10"/>
  <c r="K15" i="10"/>
  <c r="J15" i="10"/>
  <c r="I15" i="10"/>
  <c r="H15" i="10"/>
  <c r="G15" i="10"/>
  <c r="F15" i="10"/>
  <c r="E15" i="10"/>
  <c r="A15" i="10"/>
  <c r="K14" i="10"/>
  <c r="J14" i="10"/>
  <c r="I14" i="10"/>
  <c r="H14" i="10"/>
  <c r="G14" i="10"/>
  <c r="F14" i="10"/>
  <c r="E14" i="10"/>
  <c r="A14" i="10"/>
  <c r="K13" i="10"/>
  <c r="J13" i="10"/>
  <c r="I13" i="10"/>
  <c r="H13" i="10"/>
  <c r="G13" i="10"/>
  <c r="F13" i="10"/>
  <c r="E13" i="10"/>
  <c r="A13" i="10"/>
  <c r="K12" i="10"/>
  <c r="J12" i="10"/>
  <c r="I12" i="10"/>
  <c r="H12" i="10"/>
  <c r="G12" i="10"/>
  <c r="F12" i="10"/>
  <c r="E12" i="10"/>
  <c r="A12" i="10"/>
  <c r="K11" i="10"/>
  <c r="J11" i="10"/>
  <c r="I11" i="10"/>
  <c r="H11" i="10"/>
  <c r="G11" i="10"/>
  <c r="F11" i="10"/>
  <c r="E11" i="10"/>
  <c r="A11" i="10"/>
  <c r="K10" i="10"/>
  <c r="J10" i="10"/>
  <c r="I10" i="10"/>
  <c r="H10" i="10"/>
  <c r="G10" i="10"/>
  <c r="F10" i="10"/>
  <c r="E10" i="10"/>
  <c r="A10" i="10"/>
  <c r="K9" i="10"/>
  <c r="J9" i="10"/>
  <c r="I9" i="10"/>
  <c r="H9" i="10"/>
  <c r="G9" i="10"/>
  <c r="F9" i="10"/>
  <c r="E9" i="10"/>
  <c r="A9" i="10"/>
  <c r="K8" i="10"/>
  <c r="J8" i="10"/>
  <c r="I8" i="10"/>
  <c r="H8" i="10"/>
  <c r="G8" i="10"/>
  <c r="F8" i="10"/>
  <c r="E8" i="10"/>
  <c r="A8" i="10"/>
  <c r="K7" i="10"/>
  <c r="J7" i="10"/>
  <c r="I7" i="10"/>
  <c r="H7" i="10"/>
  <c r="G7" i="10"/>
  <c r="F7" i="10"/>
  <c r="E7" i="10"/>
  <c r="A7" i="10"/>
  <c r="K6" i="10"/>
  <c r="J6" i="10"/>
  <c r="I6" i="10"/>
  <c r="H6" i="10"/>
  <c r="G6" i="10"/>
  <c r="F6" i="10"/>
  <c r="E6" i="10"/>
  <c r="A6" i="10"/>
  <c r="K5" i="10"/>
  <c r="J5" i="10"/>
  <c r="I5" i="10"/>
  <c r="H5" i="10"/>
  <c r="G5" i="10"/>
  <c r="F5" i="10"/>
  <c r="E5" i="10"/>
  <c r="A5" i="10"/>
  <c r="K4" i="10"/>
  <c r="J4" i="10"/>
  <c r="I4" i="10"/>
  <c r="H4" i="10"/>
  <c r="G4" i="10"/>
  <c r="F4" i="10"/>
  <c r="E4" i="10"/>
  <c r="A4" i="10"/>
  <c r="K3" i="10"/>
  <c r="J3" i="10"/>
  <c r="I3" i="10"/>
  <c r="H3" i="10"/>
  <c r="G3" i="10"/>
  <c r="F3" i="10"/>
  <c r="E3" i="10"/>
  <c r="A3" i="10"/>
  <c r="K2" i="10"/>
  <c r="J2" i="10"/>
  <c r="I2" i="10"/>
  <c r="H2" i="10"/>
  <c r="G2" i="10"/>
  <c r="F2" i="10"/>
  <c r="E2" i="10"/>
  <c r="A2" i="10"/>
  <c r="J25" i="9"/>
  <c r="J24" i="9"/>
  <c r="J22" i="9"/>
  <c r="J21" i="9"/>
  <c r="J20" i="9"/>
  <c r="J14" i="9"/>
  <c r="J16" i="9" l="1"/>
  <c r="J17" i="9"/>
  <c r="J15" i="9"/>
  <c r="J18" i="9"/>
  <c r="J19" i="9"/>
  <c r="J23" i="9"/>
  <c r="D24" i="8"/>
  <c r="D23" i="8"/>
  <c r="D22" i="8"/>
  <c r="D21" i="8"/>
  <c r="D20" i="8"/>
  <c r="D19" i="8"/>
  <c r="D18" i="8"/>
  <c r="D17" i="8"/>
  <c r="D16" i="8"/>
  <c r="D15" i="8"/>
  <c r="D14" i="8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I32" i="4" l="1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" i="6"/>
  <c r="I17" i="4" l="1"/>
  <c r="C11" i="4"/>
  <c r="J14" i="4"/>
  <c r="J31" i="4"/>
  <c r="J27" i="4"/>
  <c r="J23" i="4"/>
  <c r="J19" i="4"/>
  <c r="J15" i="4"/>
  <c r="J16" i="4"/>
  <c r="J30" i="4"/>
  <c r="J26" i="4"/>
  <c r="J22" i="4"/>
  <c r="J18" i="4"/>
  <c r="J24" i="4"/>
  <c r="J29" i="4"/>
  <c r="J25" i="4"/>
  <c r="J21" i="4"/>
  <c r="J17" i="4"/>
  <c r="J28" i="4"/>
  <c r="J20" i="4"/>
  <c r="F17" i="4" l="1"/>
  <c r="C17" i="4"/>
  <c r="E17" i="4"/>
  <c r="H17" i="4"/>
  <c r="D17" i="4"/>
  <c r="G17" i="4"/>
  <c r="G24" i="4"/>
  <c r="F24" i="4"/>
  <c r="C24" i="4"/>
  <c r="E24" i="4"/>
  <c r="H24" i="4"/>
  <c r="D24" i="4"/>
  <c r="E26" i="4"/>
  <c r="H26" i="4"/>
  <c r="D26" i="4"/>
  <c r="G26" i="4"/>
  <c r="F26" i="4"/>
  <c r="C26" i="4"/>
  <c r="H19" i="4"/>
  <c r="D19" i="4"/>
  <c r="G19" i="4"/>
  <c r="F19" i="4"/>
  <c r="C19" i="4"/>
  <c r="E19" i="4"/>
  <c r="F21" i="4"/>
  <c r="C21" i="4"/>
  <c r="E21" i="4"/>
  <c r="H21" i="4"/>
  <c r="D21" i="4"/>
  <c r="G21" i="4"/>
  <c r="E14" i="4"/>
  <c r="H14" i="4"/>
  <c r="D14" i="4"/>
  <c r="G14" i="4"/>
  <c r="F14" i="4"/>
  <c r="C14" i="4"/>
  <c r="E30" i="4"/>
  <c r="H30" i="4"/>
  <c r="D30" i="4"/>
  <c r="G30" i="4"/>
  <c r="F30" i="4"/>
  <c r="C30" i="4"/>
  <c r="H23" i="4"/>
  <c r="D23" i="4"/>
  <c r="G23" i="4"/>
  <c r="F23" i="4"/>
  <c r="C23" i="4"/>
  <c r="E23" i="4"/>
  <c r="G20" i="4"/>
  <c r="F20" i="4"/>
  <c r="C20" i="4"/>
  <c r="E20" i="4"/>
  <c r="H20" i="4"/>
  <c r="D20" i="4"/>
  <c r="F25" i="4"/>
  <c r="C25" i="4"/>
  <c r="E25" i="4"/>
  <c r="H25" i="4"/>
  <c r="D25" i="4"/>
  <c r="G25" i="4"/>
  <c r="E18" i="4"/>
  <c r="H18" i="4"/>
  <c r="D18" i="4"/>
  <c r="G18" i="4"/>
  <c r="F18" i="4"/>
  <c r="C18" i="4"/>
  <c r="G16" i="4"/>
  <c r="F16" i="4"/>
  <c r="C16" i="4"/>
  <c r="E16" i="4"/>
  <c r="H16" i="4"/>
  <c r="D16" i="4"/>
  <c r="H27" i="4"/>
  <c r="D27" i="4"/>
  <c r="G27" i="4"/>
  <c r="F27" i="4"/>
  <c r="C27" i="4"/>
  <c r="E27" i="4"/>
  <c r="G28" i="4"/>
  <c r="F28" i="4"/>
  <c r="C28" i="4"/>
  <c r="E28" i="4"/>
  <c r="H28" i="4"/>
  <c r="D28" i="4"/>
  <c r="F29" i="4"/>
  <c r="C29" i="4"/>
  <c r="E29" i="4"/>
  <c r="H29" i="4"/>
  <c r="D29" i="4"/>
  <c r="G29" i="4"/>
  <c r="E22" i="4"/>
  <c r="H22" i="4"/>
  <c r="D22" i="4"/>
  <c r="G22" i="4"/>
  <c r="F22" i="4"/>
  <c r="C22" i="4"/>
  <c r="H15" i="4"/>
  <c r="D15" i="4"/>
  <c r="G15" i="4"/>
  <c r="F15" i="4"/>
  <c r="C15" i="4"/>
  <c r="E15" i="4"/>
  <c r="H31" i="4"/>
  <c r="D31" i="4"/>
  <c r="G31" i="4"/>
  <c r="F31" i="4"/>
  <c r="C31" i="4"/>
  <c r="E31" i="4"/>
  <c r="I31" i="4" l="1"/>
</calcChain>
</file>

<file path=xl/sharedStrings.xml><?xml version="1.0" encoding="utf-8"?>
<sst xmlns="http://schemas.openxmlformats.org/spreadsheetml/2006/main" count="1771" uniqueCount="273">
  <si>
    <t>DEP</t>
  </si>
  <si>
    <t>01</t>
  </si>
  <si>
    <t>A17_lab</t>
  </si>
  <si>
    <t>Agriculture, sylviculture et pêche</t>
  </si>
  <si>
    <t>Fabrication d'équipements électriques, électroniques, informatiques ; fabrication de machines</t>
  </si>
  <si>
    <t>Fabrication de matériels de transport</t>
  </si>
  <si>
    <t>Fabrication d'autres produits industriels</t>
  </si>
  <si>
    <t>Construction</t>
  </si>
  <si>
    <t>Commerce ; réparation d'automobiles et de motocycles</t>
  </si>
  <si>
    <t>Transports et entreposage</t>
  </si>
  <si>
    <t>Hébergement et restauration</t>
  </si>
  <si>
    <t>Information et communication</t>
  </si>
  <si>
    <t>Activités financières et d'assurance</t>
  </si>
  <si>
    <t>Activités immobilières</t>
  </si>
  <si>
    <t>Activités scientifiques et techniques ; services administratifs et de soutien</t>
  </si>
  <si>
    <t>Administration publique, enseignement, santé humaine et action sociale</t>
  </si>
  <si>
    <t>Autres activités de services</t>
  </si>
  <si>
    <t>03</t>
  </si>
  <si>
    <t>07</t>
  </si>
  <si>
    <t>15</t>
  </si>
  <si>
    <t>26</t>
  </si>
  <si>
    <t>38</t>
  </si>
  <si>
    <t>42</t>
  </si>
  <si>
    <t>43</t>
  </si>
  <si>
    <t>63</t>
  </si>
  <si>
    <t>69</t>
  </si>
  <si>
    <t>73</t>
  </si>
  <si>
    <t>74</t>
  </si>
  <si>
    <t>DEP_A17</t>
  </si>
  <si>
    <t>L'emploi intérimaire en Auvergne-Rhône-Alpes</t>
  </si>
  <si>
    <t>NAF 17 postes</t>
  </si>
  <si>
    <t>LIB_DEP</t>
  </si>
  <si>
    <t>Ain</t>
  </si>
  <si>
    <t>Allier</t>
  </si>
  <si>
    <t>Ardèche</t>
  </si>
  <si>
    <t>Cantal</t>
  </si>
  <si>
    <t>Drôme</t>
  </si>
  <si>
    <t>Isère</t>
  </si>
  <si>
    <t>Loire</t>
  </si>
  <si>
    <t>Haute-Loire</t>
  </si>
  <si>
    <t>Puy-de-Dôme</t>
  </si>
  <si>
    <t>Rhône</t>
  </si>
  <si>
    <t>Savoie</t>
  </si>
  <si>
    <t>Haute-Savoie</t>
  </si>
  <si>
    <t>Choisir un département dans la liste déroulante ci-dessous</t>
  </si>
  <si>
    <t>Tous secteurs</t>
  </si>
  <si>
    <t>Champ : Effectifs intérimaires moyens en ETP, Auvergne-Rhône-Alpes</t>
  </si>
  <si>
    <t>Catégories socio-professionnelles des salariés intérimaires en 2018 (en %)</t>
  </si>
  <si>
    <t>Cadres</t>
  </si>
  <si>
    <t>Professions intermédiaires</t>
  </si>
  <si>
    <t>Employés</t>
  </si>
  <si>
    <t>Ouvriers qualifiés</t>
  </si>
  <si>
    <t>Ouvriers non qualifiés</t>
  </si>
  <si>
    <t>Autres</t>
  </si>
  <si>
    <t>Fabrication de denrées alimentaires, de boissons et de produits à base de tabac</t>
  </si>
  <si>
    <t>Industries extractives, énergie, eau, gestion des déchets et dépollution</t>
  </si>
  <si>
    <t>Cokéfaction et raffinage</t>
  </si>
  <si>
    <t>nc : non communiqué en raison du secret statistique</t>
  </si>
  <si>
    <t>Agriculture</t>
  </si>
  <si>
    <t>Secteurs industriels</t>
  </si>
  <si>
    <t>Commerce</t>
  </si>
  <si>
    <t>Secteurs des services</t>
  </si>
  <si>
    <t>nc</t>
  </si>
  <si>
    <t>Tous secteurs ARA</t>
  </si>
  <si>
    <t>Travaux de construction spécialisés</t>
  </si>
  <si>
    <t>Entreposage et services auxiliaires des transports</t>
  </si>
  <si>
    <t>Activités liées à l'emploi</t>
  </si>
  <si>
    <t>Fabrication de produits métalliques, à l'exception des machines et des équipements</t>
  </si>
  <si>
    <t>Industries alimentaires</t>
  </si>
  <si>
    <t>Commerce de gros, à l'exception des automobiles et des motocycles</t>
  </si>
  <si>
    <t>Fabrication de produits en caoutchouc et en plastique</t>
  </si>
  <si>
    <t>Fabrication de machines et équipements n.c.a.</t>
  </si>
  <si>
    <t>Transports terrestres et transport par conduites</t>
  </si>
  <si>
    <t>Commerce de détail, à l'exception des automobiles et des motocycles</t>
  </si>
  <si>
    <t>Industrie automobile</t>
  </si>
  <si>
    <t>Fabrication de textiles</t>
  </si>
  <si>
    <t>Fabrication de produits informatiques, électroniques et optiques</t>
  </si>
  <si>
    <t>Métallurgie</t>
  </si>
  <si>
    <t>Fabrication de meubles</t>
  </si>
  <si>
    <t>Fabrication d'équipements électriques</t>
  </si>
  <si>
    <t>Construction de bâtiments</t>
  </si>
  <si>
    <t>Réparation et installation de machines et d'équipements</t>
  </si>
  <si>
    <t>Activités administratives et autres activités de soutien aux entreprises</t>
  </si>
  <si>
    <t>Génie civil</t>
  </si>
  <si>
    <t>Activités des sièges sociaux ; conseil de gestion</t>
  </si>
  <si>
    <t>Fabrication d'autres produits minéraux non métalliques</t>
  </si>
  <si>
    <t>Industrie chimique</t>
  </si>
  <si>
    <t>Travail du bois et fabrication d'articles en bois et en liège, à l'exception des meubles ; fabrication d'articles en vannerie et sparterie</t>
  </si>
  <si>
    <t>Activités des services financiers, hors assurance et caisses de retraite</t>
  </si>
  <si>
    <t>Industrie pharmaceutique</t>
  </si>
  <si>
    <t>Autres industries manufacturières</t>
  </si>
  <si>
    <t>Industrie du papier et du carton</t>
  </si>
  <si>
    <t>Activités d'architecture et d'ingénierie ; activités de contrôle et analyses techniques</t>
  </si>
  <si>
    <t>Activités de location et location-bail</t>
  </si>
  <si>
    <t>Imprimerie et reproduction d'enregistrements</t>
  </si>
  <si>
    <t>Restauration</t>
  </si>
  <si>
    <t>Commerce et réparation d'automobiles et de motocycles</t>
  </si>
  <si>
    <t>Services relatifs aux bâtiments et aménagement paysager</t>
  </si>
  <si>
    <t>Activités de poste et de courrier</t>
  </si>
  <si>
    <t>Recherche-développement scientifique</t>
  </si>
  <si>
    <t>Collecte, traitement et élimination des déchets ; récupération</t>
  </si>
  <si>
    <t>Hébergement médico-social et social</t>
  </si>
  <si>
    <t>Culture et production animale, chasse et services annexes</t>
  </si>
  <si>
    <t>Programmation, conseil et autres activités informatiques</t>
  </si>
  <si>
    <t>Production et distribution d'électricité, de gaz, de vapeur et d'air conditionné</t>
  </si>
  <si>
    <t>Activités pour la santé humaine</t>
  </si>
  <si>
    <t>Enseignement</t>
  </si>
  <si>
    <t>Autres services personnels</t>
  </si>
  <si>
    <t>Hébergement</t>
  </si>
  <si>
    <t>Activités sportives, récréatives et de loisirs</t>
  </si>
  <si>
    <t>Autres industries extractives</t>
  </si>
  <si>
    <t>Action sociale sans hébergement</t>
  </si>
  <si>
    <t>Édition</t>
  </si>
  <si>
    <t>Activités juridiques et comptables</t>
  </si>
  <si>
    <t>Collecte et traitement des eaux usées</t>
  </si>
  <si>
    <t>Administration publique et défense ; sécurité sociale obligatoire</t>
  </si>
  <si>
    <t>Activités des organisations associatives</t>
  </si>
  <si>
    <t>Fabrication d'autres matériels de transport</t>
  </si>
  <si>
    <t>Fabrication de boissons</t>
  </si>
  <si>
    <t>Activités auxiliaires de services financiers et d'assurance</t>
  </si>
  <si>
    <t>Activités des organisations et organismes extraterritoriaux</t>
  </si>
  <si>
    <t>Réparation d'ordinateurs et de biens personnels et domestiques</t>
  </si>
  <si>
    <t>Industrie de l'habillement</t>
  </si>
  <si>
    <t>Captage, traitement et distribution d'eau</t>
  </si>
  <si>
    <t>Autres activités spécialisées, scientifiques et techniques</t>
  </si>
  <si>
    <t>Publicité et études de marché</t>
  </si>
  <si>
    <t>Assurance</t>
  </si>
  <si>
    <t>Télécommunications</t>
  </si>
  <si>
    <t>Services d'information</t>
  </si>
  <si>
    <t>Sylviculture et exploitation forestière</t>
  </si>
  <si>
    <t>Industrie du cuir et de la chaussure</t>
  </si>
  <si>
    <t>Enquêtes et sécurité</t>
  </si>
  <si>
    <t>Pêche et aquaculture</t>
  </si>
  <si>
    <t>Transports par eau</t>
  </si>
  <si>
    <t>Dépollution et autres services de gestion des déchets</t>
  </si>
  <si>
    <t>Organisation de jeux de hasard et d'argent</t>
  </si>
  <si>
    <t>Bibliothèques, archives, musées et autres activités culturelles</t>
  </si>
  <si>
    <t>Activités créatives, artistiques et de spectacle</t>
  </si>
  <si>
    <t>Activités des agences de voyage, voyagistes, services de réservation et activités connexes</t>
  </si>
  <si>
    <t>Activités vétérinaires</t>
  </si>
  <si>
    <t>Transports aériens</t>
  </si>
  <si>
    <t>Production de films cinématographiques, de vidéo et de programmes de télévision ; enregistrement sonore et édition musicale</t>
  </si>
  <si>
    <t>Industrie</t>
  </si>
  <si>
    <t>Services</t>
  </si>
  <si>
    <t>LIB_NAF88</t>
  </si>
  <si>
    <t>LIB_NAF5</t>
  </si>
  <si>
    <t>NAF88</t>
  </si>
  <si>
    <t>02</t>
  </si>
  <si>
    <t>05</t>
  </si>
  <si>
    <t>Extraction de houille et de lignite</t>
  </si>
  <si>
    <t>06</t>
  </si>
  <si>
    <t>Extraction d'hydrocarbures</t>
  </si>
  <si>
    <t>Extraction de minerais métalliques</t>
  </si>
  <si>
    <t>08</t>
  </si>
  <si>
    <t>09</t>
  </si>
  <si>
    <t>Services de soutien aux industries extractives</t>
  </si>
  <si>
    <t>10</t>
  </si>
  <si>
    <t>11</t>
  </si>
  <si>
    <t>12</t>
  </si>
  <si>
    <t>Fabrication de produits à base de tabac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</si>
  <si>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</si>
  <si>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</si>
  <si>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</si>
  <si>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</si>
  <si>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</si>
  <si>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</si>
  <si>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</si>
  <si>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</si>
  <si>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</si>
  <si>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</si>
  <si>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</si>
  <si>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</si>
  <si>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</si>
  <si>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</si>
  <si>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</si>
  <si>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</si>
  <si>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</si>
  <si>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</si>
  <si>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</si>
  <si>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</si>
  <si>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</si>
  <si>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</si>
  <si>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39</t>
  </si>
  <si>
    <t>41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</si>
  <si>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</si>
  <si>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</si>
  <si>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</si>
  <si>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</si>
  <si>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</si>
  <si>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</si>
  <si>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</si>
  <si>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</si>
  <si>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</si>
  <si>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</si>
  <si>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</si>
  <si>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</si>
  <si>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</si>
  <si>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Programmation et diffusion</t>
  </si>
  <si>
    <t>61</t>
  </si>
  <si>
    <t>62</t>
  </si>
  <si>
    <t>64</t>
  </si>
  <si>
    <t>65</t>
  </si>
  <si>
    <t>66</t>
  </si>
  <si>
    <t>68</t>
  </si>
  <si>
    <t>70</t>
  </si>
  <si>
    <t>71</t>
  </si>
  <si>
    <t>72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</si>
  <si>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</si>
  <si>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</si>
  <si>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</si>
  <si>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</si>
  <si>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</si>
  <si>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</si>
  <si>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</si>
  <si>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</si>
  <si>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</si>
  <si>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</si>
  <si>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</si>
  <si>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</si>
  <si>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</si>
  <si>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</si>
  <si>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</si>
  <si>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</si>
  <si>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</si>
  <si>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</si>
  <si>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</si>
  <si>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</si>
  <si>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</si>
  <si>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</si>
  <si>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</si>
  <si>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</si>
  <si>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Source : DARES - Pôle emploi 2018 / Traitement : Direccte ARA (SESE)</t>
  </si>
  <si>
    <t>Total</t>
  </si>
  <si>
    <t>Effectif total</t>
  </si>
  <si>
    <t>Rang</t>
  </si>
  <si>
    <t>effectif intérimaire 2018</t>
  </si>
  <si>
    <t>Les 10 premiers* secteurs employeurs en intérim par département</t>
  </si>
  <si>
    <t>NAF 88 postes</t>
  </si>
  <si>
    <t>* En effectif intérimaire 2018</t>
  </si>
  <si>
    <t>Source : DARES - Pôle emploi 2018 - Traitement : Direccte ARA (SESE)</t>
  </si>
  <si>
    <t xml:space="preserve">Taux de recours* à l'intérim pour les 10 premiers** secteurs d'activité du département </t>
  </si>
  <si>
    <t>Evolution 2018/2016</t>
  </si>
  <si>
    <t>* Le taux de recours annuel à l'intérim est une moyenne mobile calculée à partir des effectifs intérimaires moyen sur 5 jours retenus fin de mois des taux de recours trimestriels à l'intérim.</t>
  </si>
  <si>
    <t xml:space="preserve">** en effectif intérimaire au 4è trimestre 2018 </t>
  </si>
  <si>
    <t>Source : DARES - Pôle emploi 2012 à 2018 - Traitement : Direccte ARA (SESE)</t>
  </si>
  <si>
    <t>RANG</t>
  </si>
  <si>
    <t>TX_2012</t>
  </si>
  <si>
    <t>TX_2013</t>
  </si>
  <si>
    <t>TX_2014</t>
  </si>
  <si>
    <t>TX_2015</t>
  </si>
  <si>
    <t>TX_2016</t>
  </si>
  <si>
    <t>TX_2017</t>
  </si>
  <si>
    <t>TX_2018</t>
  </si>
  <si>
    <t>tx_r2012</t>
  </si>
  <si>
    <t>tx_r2013</t>
  </si>
  <si>
    <t>tx_r2014</t>
  </si>
  <si>
    <t>tx_r2015</t>
  </si>
  <si>
    <t>tx_r2016</t>
  </si>
  <si>
    <t>tx_r2017</t>
  </si>
  <si>
    <t>tx_r2018</t>
  </si>
  <si>
    <t>eff2012t4_int</t>
  </si>
  <si>
    <t>eff2013t4_int</t>
  </si>
  <si>
    <t>eff2014t4_int</t>
  </si>
  <si>
    <t>eff2015t4_int</t>
  </si>
  <si>
    <t>eff2016t4_int</t>
  </si>
  <si>
    <t>eff2017t4_int</t>
  </si>
  <si>
    <t>eff2018t4_int</t>
  </si>
  <si>
    <t>Fabrication de denrées alimentaires, de boissons et  de produits à base de tabac</t>
  </si>
  <si>
    <t>Cokéfaction et raffinage - Industries extractives,  énergie, eau, gestion des déchets et dépollution</t>
  </si>
  <si>
    <t>ARA</t>
  </si>
  <si>
    <t>Ain 
Effectif intérimaire 2018</t>
  </si>
  <si>
    <t>Ain - Taux de recours à l'intérim</t>
  </si>
  <si>
    <t>Tous secteurs 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</si>
</sst>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CB0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FCA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ABF8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quotePrefix="1"/>
    <xf numFmtId="0" fontId="0" fillId="0" borderId="0" xfId="0" applyFill="1"/>
    <xf numFmtId="0" fontId="3" fillId="2" borderId="0" xfId="0" applyFont="1" applyFill="1"/>
    <xf numFmtId="1" fontId="6" fillId="0" borderId="0" xfId="0" applyNumberFormat="1" applyFont="1"/>
    <xf numFmtId="17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top"/>
    </xf>
    <xf numFmtId="0" fontId="11" fillId="2" borderId="0" xfId="0" applyFont="1" applyFill="1" applyBorder="1" applyAlignment="1"/>
    <xf numFmtId="9" fontId="5" fillId="2" borderId="18" xfId="1" applyFont="1" applyFill="1" applyBorder="1" applyAlignment="1">
      <alignment horizontal="center" vertical="center" wrapText="1"/>
    </xf>
    <xf numFmtId="9" fontId="5" fillId="2" borderId="21" xfId="1" applyFont="1" applyFill="1" applyBorder="1" applyAlignment="1">
      <alignment horizontal="center" vertical="center" wrapText="1"/>
    </xf>
    <xf numFmtId="9" fontId="4" fillId="7" borderId="24" xfId="1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5" fillId="5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9" borderId="5" xfId="0" applyFont="1" applyFill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0" fontId="4" fillId="3" borderId="14" xfId="0" applyFont="1" applyFill="1" applyBorder="1" applyAlignment="1">
      <alignment wrapText="1"/>
    </xf>
    <xf numFmtId="0" fontId="0" fillId="6" borderId="15" xfId="0" applyFill="1" applyBorder="1"/>
    <xf numFmtId="0" fontId="0" fillId="6" borderId="16" xfId="0" applyFill="1" applyBorder="1"/>
    <xf numFmtId="0" fontId="0" fillId="5" borderId="15" xfId="0" applyFill="1" applyBorder="1"/>
    <xf numFmtId="0" fontId="0" fillId="5" borderId="16" xfId="0" applyFill="1" applyBorder="1"/>
    <xf numFmtId="0" fontId="13" fillId="9" borderId="15" xfId="0" applyFont="1" applyFill="1" applyBorder="1" applyAlignment="1">
      <alignment vertical="top" wrapText="1"/>
    </xf>
    <xf numFmtId="0" fontId="13" fillId="9" borderId="16" xfId="0" applyFont="1" applyFill="1" applyBorder="1" applyAlignment="1">
      <alignment vertical="top" wrapText="1"/>
    </xf>
    <xf numFmtId="0" fontId="0" fillId="4" borderId="15" xfId="0" applyFill="1" applyBorder="1"/>
    <xf numFmtId="0" fontId="0" fillId="4" borderId="16" xfId="0" applyFill="1" applyBorder="1"/>
    <xf numFmtId="0" fontId="5" fillId="10" borderId="29" xfId="0" applyFont="1" applyFill="1" applyBorder="1" applyAlignment="1">
      <alignment vertical="top" wrapText="1"/>
    </xf>
    <xf numFmtId="9" fontId="5" fillId="2" borderId="17" xfId="1" applyNumberFormat="1" applyFont="1" applyFill="1" applyBorder="1" applyAlignment="1">
      <alignment horizontal="center" vertical="center" wrapText="1"/>
    </xf>
    <xf numFmtId="9" fontId="5" fillId="2" borderId="20" xfId="1" applyNumberFormat="1" applyFont="1" applyFill="1" applyBorder="1" applyAlignment="1">
      <alignment horizontal="center" vertical="center" wrapText="1"/>
    </xf>
    <xf numFmtId="9" fontId="4" fillId="7" borderId="23" xfId="1" applyNumberFormat="1" applyFont="1" applyFill="1" applyBorder="1" applyAlignment="1">
      <alignment horizontal="center" vertical="center" wrapText="1"/>
    </xf>
    <xf numFmtId="9" fontId="5" fillId="2" borderId="18" xfId="1" applyNumberFormat="1" applyFont="1" applyFill="1" applyBorder="1" applyAlignment="1">
      <alignment horizontal="center" vertical="center" wrapText="1"/>
    </xf>
    <xf numFmtId="9" fontId="5" fillId="2" borderId="21" xfId="1" applyNumberFormat="1" applyFont="1" applyFill="1" applyBorder="1" applyAlignment="1">
      <alignment horizontal="center" vertical="center" wrapText="1"/>
    </xf>
    <xf numFmtId="9" fontId="4" fillId="7" borderId="24" xfId="1" applyNumberFormat="1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3" fontId="5" fillId="2" borderId="19" xfId="1" applyNumberFormat="1" applyFont="1" applyFill="1" applyBorder="1" applyAlignment="1">
      <alignment horizontal="center" vertical="center" wrapText="1"/>
    </xf>
    <xf numFmtId="3" fontId="5" fillId="2" borderId="22" xfId="1" applyNumberFormat="1" applyFont="1" applyFill="1" applyBorder="1" applyAlignment="1">
      <alignment horizontal="center" vertical="center" wrapText="1"/>
    </xf>
    <xf numFmtId="3" fontId="4" fillId="7" borderId="25" xfId="1" applyNumberFormat="1" applyFont="1" applyFill="1" applyBorder="1" applyAlignment="1">
      <alignment horizontal="center" vertical="center" wrapText="1"/>
    </xf>
    <xf numFmtId="9" fontId="4" fillId="11" borderId="23" xfId="1" applyNumberFormat="1" applyFont="1" applyFill="1" applyBorder="1" applyAlignment="1">
      <alignment horizontal="center"/>
    </xf>
    <xf numFmtId="9" fontId="4" fillId="11" borderId="24" xfId="1" applyNumberFormat="1" applyFont="1" applyFill="1" applyBorder="1" applyAlignment="1">
      <alignment horizontal="center"/>
    </xf>
    <xf numFmtId="3" fontId="4" fillId="11" borderId="25" xfId="1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vertical="top" wrapText="1"/>
    </xf>
    <xf numFmtId="9" fontId="5" fillId="2" borderId="1" xfId="1" applyNumberFormat="1" applyFont="1" applyFill="1" applyBorder="1" applyAlignment="1">
      <alignment horizontal="center" vertical="center" wrapText="1"/>
    </xf>
    <xf numFmtId="9" fontId="14" fillId="0" borderId="18" xfId="0" applyNumberFormat="1" applyFont="1" applyBorder="1"/>
    <xf numFmtId="9" fontId="14" fillId="0" borderId="0" xfId="0" applyNumberFormat="1" applyFont="1" applyBorder="1"/>
    <xf numFmtId="9" fontId="14" fillId="0" borderId="30" xfId="0" applyNumberFormat="1" applyFont="1" applyBorder="1"/>
    <xf numFmtId="0" fontId="3" fillId="0" borderId="0" xfId="0" applyFont="1"/>
    <xf numFmtId="0" fontId="15" fillId="0" borderId="0" xfId="0" applyFont="1"/>
    <xf numFmtId="0" fontId="5" fillId="0" borderId="29" xfId="0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3" borderId="31" xfId="0" applyFont="1" applyFill="1" applyBorder="1" applyAlignment="1">
      <alignment wrapText="1"/>
    </xf>
    <xf numFmtId="3" fontId="4" fillId="7" borderId="31" xfId="1" applyNumberFormat="1" applyFont="1" applyFill="1" applyBorder="1" applyAlignment="1">
      <alignment horizontal="center" vertical="center" wrapText="1"/>
    </xf>
    <xf numFmtId="3" fontId="4" fillId="11" borderId="31" xfId="1" applyNumberFormat="1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5" fillId="2" borderId="35" xfId="1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164" fontId="5" fillId="2" borderId="36" xfId="1" applyNumberFormat="1" applyFont="1" applyFill="1" applyBorder="1" applyAlignment="1">
      <alignment horizontal="center" vertical="center" wrapText="1"/>
    </xf>
    <xf numFmtId="9" fontId="5" fillId="2" borderId="5" xfId="1" applyFont="1" applyFill="1" applyBorder="1" applyAlignment="1">
      <alignment horizontal="right" vertical="center" wrapText="1"/>
    </xf>
    <xf numFmtId="0" fontId="4" fillId="7" borderId="31" xfId="0" applyFont="1" applyFill="1" applyBorder="1" applyAlignment="1">
      <alignment wrapText="1"/>
    </xf>
    <xf numFmtId="164" fontId="4" fillId="7" borderId="7" xfId="1" applyNumberFormat="1" applyFont="1" applyFill="1" applyBorder="1" applyAlignment="1">
      <alignment horizontal="center" vertical="center" wrapText="1"/>
    </xf>
    <xf numFmtId="164" fontId="4" fillId="7" borderId="8" xfId="1" applyNumberFormat="1" applyFont="1" applyFill="1" applyBorder="1" applyAlignment="1">
      <alignment horizontal="center" vertical="center" wrapText="1"/>
    </xf>
    <xf numFmtId="164" fontId="4" fillId="7" borderId="9" xfId="1" applyNumberFormat="1" applyFont="1" applyFill="1" applyBorder="1" applyAlignment="1">
      <alignment horizontal="center" vertical="center" wrapText="1"/>
    </xf>
    <xf numFmtId="9" fontId="4" fillId="7" borderId="31" xfId="1" applyFont="1" applyFill="1" applyBorder="1" applyAlignment="1">
      <alignment horizontal="right" vertical="center" wrapText="1"/>
    </xf>
    <xf numFmtId="0" fontId="16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left" vertical="top" wrapText="1"/>
    </xf>
    <xf numFmtId="0" fontId="13" fillId="10" borderId="1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Link="$C$9" fmlaRange="PDC!$B$2:$B$13" noThreeD="1" val="0"/>
</file>

<file path=xl/ctrlProps/ctrlProp2.xml><?xml version="1.0" encoding="utf-8"?>
<formControlPr xmlns="http://schemas.microsoft.com/office/spreadsheetml/2009/9/main" objectType="Drop" dropLines="12" dropStyle="combo" dx="16" fmlaLink="$B$9" fmlaRange="PDC!$B$2:$B$13" noThreeD="1" sel="2" val="0"/>
</file>

<file path=xl/ctrlProps/ctrlProp3.xml><?xml version="1.0" encoding="utf-8"?>
<formControlPr xmlns="http://schemas.microsoft.com/office/spreadsheetml/2009/9/main" objectType="Drop" dropLines="12" dropStyle="combo" dx="16" fmlaLink="$B$9" fmlaRange="PDC!$B$2:$B$13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2235200</xdr:colOff>
          <xdr:row>7</xdr:row>
          <xdr:rowOff>228600</xdr:rowOff>
        </xdr:from>
        <xdr:to>
          <xdr:col>3</xdr:col>
          <xdr:colOff>228600</xdr:colOff>
          <xdr:row>9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3</xdr:row>
      <xdr:rowOff>95250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" y="0"/>
          <a:ext cx="952500" cy="768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2114550</xdr:colOff>
          <xdr:row>7</xdr:row>
          <xdr:rowOff>247650</xdr:rowOff>
        </xdr:from>
        <xdr:to>
          <xdr:col>2</xdr:col>
          <xdr:colOff>254000</xdr:colOff>
          <xdr:row>9</xdr:row>
          <xdr:rowOff>0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1</xdr:col>
      <xdr:colOff>762000</xdr:colOff>
      <xdr:row>3</xdr:row>
      <xdr:rowOff>95250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" y="0"/>
          <a:ext cx="952500" cy="768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2343150</xdr:colOff>
          <xdr:row>7</xdr:row>
          <xdr:rowOff>260350</xdr:rowOff>
        </xdr:from>
        <xdr:to>
          <xdr:col>2</xdr:col>
          <xdr:colOff>209550</xdr:colOff>
          <xdr:row>9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3</xdr:row>
      <xdr:rowOff>95250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PES/10%20Travail/PRST3/Nouveau%20diagnostic%20territorial/Donn&#233;es%20CARSAT/DIAG_AT_ZE_diffu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 AT par zone d'emploi"/>
      <sheetName val="DONNEES_2012"/>
      <sheetName val="DONNEES_2016_INTERM"/>
      <sheetName val="DONNEES_2016"/>
      <sheetName val="RP2012"/>
      <sheetName val="RP2016"/>
      <sheetName val="P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E16" t="str">
            <v>8401</v>
          </cell>
        </row>
        <row r="17">
          <cell r="E17" t="str">
            <v>8402</v>
          </cell>
        </row>
        <row r="18">
          <cell r="E18" t="str">
            <v>8403</v>
          </cell>
        </row>
        <row r="19">
          <cell r="E19" t="str">
            <v>8404</v>
          </cell>
        </row>
        <row r="20">
          <cell r="E20" t="str">
            <v>0055</v>
          </cell>
        </row>
        <row r="21">
          <cell r="E21" t="str">
            <v>8405</v>
          </cell>
        </row>
        <row r="22">
          <cell r="E22" t="str">
            <v>8406</v>
          </cell>
        </row>
        <row r="23">
          <cell r="E23" t="str">
            <v>8407</v>
          </cell>
        </row>
        <row r="24">
          <cell r="E24" t="str">
            <v>8408</v>
          </cell>
        </row>
        <row r="25">
          <cell r="E25" t="str">
            <v>8409</v>
          </cell>
        </row>
        <row r="26">
          <cell r="E26" t="str">
            <v>8410</v>
          </cell>
        </row>
        <row r="27">
          <cell r="E27" t="str">
            <v>8411</v>
          </cell>
        </row>
        <row r="28">
          <cell r="E28" t="str">
            <v>8412</v>
          </cell>
        </row>
        <row r="29">
          <cell r="E29" t="str">
            <v>8413</v>
          </cell>
        </row>
        <row r="30">
          <cell r="E30" t="str">
            <v>8414</v>
          </cell>
        </row>
        <row r="31">
          <cell r="E31" t="str">
            <v>8415</v>
          </cell>
        </row>
        <row r="32">
          <cell r="E32" t="str">
            <v>8416</v>
          </cell>
        </row>
        <row r="33">
          <cell r="E33" t="str">
            <v>8417</v>
          </cell>
        </row>
        <row r="34">
          <cell r="E34" t="str">
            <v>8418</v>
          </cell>
        </row>
        <row r="35">
          <cell r="E35" t="str">
            <v>8419</v>
          </cell>
        </row>
        <row r="36">
          <cell r="E36" t="str">
            <v>8420</v>
          </cell>
        </row>
        <row r="37">
          <cell r="E37" t="str">
            <v>8421</v>
          </cell>
        </row>
        <row r="38">
          <cell r="E38" t="str">
            <v>0059</v>
          </cell>
        </row>
        <row r="39">
          <cell r="E39" t="str">
            <v>8422</v>
          </cell>
        </row>
        <row r="40">
          <cell r="E40" t="str">
            <v>8423</v>
          </cell>
        </row>
        <row r="41">
          <cell r="E41" t="str">
            <v>8424</v>
          </cell>
        </row>
        <row r="42">
          <cell r="E42" t="str">
            <v>8425</v>
          </cell>
        </row>
        <row r="43">
          <cell r="E43" t="str">
            <v>8426</v>
          </cell>
        </row>
        <row r="44">
          <cell r="E44" t="str">
            <v>8427</v>
          </cell>
        </row>
        <row r="45">
          <cell r="E45" t="str">
            <v>8428</v>
          </cell>
        </row>
        <row r="46">
          <cell r="E46" t="str">
            <v>8429</v>
          </cell>
        </row>
        <row r="47">
          <cell r="E47" t="str">
            <v>8430</v>
          </cell>
        </row>
        <row r="48">
          <cell r="E48" t="str">
            <v>0063</v>
          </cell>
        </row>
        <row r="49">
          <cell r="E49" t="str">
            <v>8431</v>
          </cell>
        </row>
        <row r="50">
          <cell r="E50" t="str">
            <v>0064</v>
          </cell>
        </row>
        <row r="51">
          <cell r="E51" t="str">
            <v>8432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activeCell="F25" sqref="F25"/>
    </sheetView>
  </sheetViews>
  <sheetFormatPr baseColWidth="10" defaultRowHeight="14.5" x14ac:dyDescent="0.35"/>
  <cols>
    <col min="2" max="2" width="14.54296875" customWidth="1"/>
    <col min="4" max="4" width="15.7265625" customWidth="1"/>
  </cols>
  <sheetData>
    <row r="1" spans="1:6" ht="15" x14ac:dyDescent="0.25">
      <c r="A1" t="s">
        <v>0</v>
      </c>
      <c r="B1" t="s">
        <v>31</v>
      </c>
      <c r="D1" t="s">
        <v>145</v>
      </c>
      <c r="E1" t="s">
        <v>146</v>
      </c>
      <c r="F1" t="s">
        <v>144</v>
      </c>
    </row>
    <row r="2" spans="1:6" ht="15" x14ac:dyDescent="0.25">
      <c r="A2" s="1" t="s">
        <v>1</v>
      </c>
      <c r="B2" t="s">
        <v>32</v>
      </c>
      <c r="D2" t="s">
        <v>58</v>
      </c>
      <c r="E2" t="s">
        <v>1</v>
      </c>
      <c r="F2" t="s">
        <v>102</v>
      </c>
    </row>
    <row r="3" spans="1:6" x14ac:dyDescent="0.35">
      <c r="A3" s="1" t="s">
        <v>17</v>
      </c>
      <c r="B3" t="s">
        <v>33</v>
      </c>
      <c r="D3" t="s">
        <v>58</v>
      </c>
      <c r="E3" t="s">
        <v>147</v>
      </c>
      <c r="F3" t="s">
        <v>129</v>
      </c>
    </row>
    <row r="4" spans="1:6" x14ac:dyDescent="0.35">
      <c r="A4" s="1" t="s">
        <v>18</v>
      </c>
      <c r="B4" t="s">
        <v>34</v>
      </c>
      <c r="D4" t="s">
        <v>58</v>
      </c>
      <c r="E4" t="s">
        <v>17</v>
      </c>
      <c r="F4" t="s">
        <v>132</v>
      </c>
    </row>
    <row r="5" spans="1:6" ht="15" x14ac:dyDescent="0.25">
      <c r="A5" s="1" t="s">
        <v>19</v>
      </c>
      <c r="B5" t="s">
        <v>35</v>
      </c>
      <c r="D5" t="s">
        <v>142</v>
      </c>
      <c r="E5" t="s">
        <v>148</v>
      </c>
      <c r="F5" t="s">
        <v>149</v>
      </c>
    </row>
    <row r="6" spans="1:6" x14ac:dyDescent="0.35">
      <c r="A6" s="1" t="s">
        <v>20</v>
      </c>
      <c r="B6" t="s">
        <v>36</v>
      </c>
      <c r="D6" t="s">
        <v>142</v>
      </c>
      <c r="E6" t="s">
        <v>150</v>
      </c>
      <c r="F6" t="s">
        <v>151</v>
      </c>
    </row>
    <row r="7" spans="1:6" x14ac:dyDescent="0.35">
      <c r="A7" s="1" t="s">
        <v>21</v>
      </c>
      <c r="B7" t="s">
        <v>37</v>
      </c>
      <c r="D7" t="s">
        <v>142</v>
      </c>
      <c r="E7" t="s">
        <v>18</v>
      </c>
      <c r="F7" t="s">
        <v>152</v>
      </c>
    </row>
    <row r="8" spans="1:6" ht="15" x14ac:dyDescent="0.25">
      <c r="A8" s="1" t="s">
        <v>22</v>
      </c>
      <c r="B8" t="s">
        <v>38</v>
      </c>
      <c r="D8" t="s">
        <v>142</v>
      </c>
      <c r="E8" t="s">
        <v>153</v>
      </c>
      <c r="F8" t="s">
        <v>110</v>
      </c>
    </row>
    <row r="9" spans="1:6" ht="15" x14ac:dyDescent="0.25">
      <c r="A9" s="1" t="s">
        <v>23</v>
      </c>
      <c r="B9" t="s">
        <v>39</v>
      </c>
      <c r="D9" t="s">
        <v>142</v>
      </c>
      <c r="E9" t="s">
        <v>154</v>
      </c>
      <c r="F9" t="s">
        <v>155</v>
      </c>
    </row>
    <row r="10" spans="1:6" x14ac:dyDescent="0.35">
      <c r="A10" s="1" t="s">
        <v>24</v>
      </c>
      <c r="B10" t="s">
        <v>40</v>
      </c>
      <c r="D10" t="s">
        <v>142</v>
      </c>
      <c r="E10" t="s">
        <v>156</v>
      </c>
      <c r="F10" t="s">
        <v>68</v>
      </c>
    </row>
    <row r="11" spans="1:6" x14ac:dyDescent="0.35">
      <c r="A11" s="1" t="s">
        <v>25</v>
      </c>
      <c r="B11" t="s">
        <v>41</v>
      </c>
      <c r="D11" t="s">
        <v>142</v>
      </c>
      <c r="E11" t="s">
        <v>157</v>
      </c>
      <c r="F11" t="s">
        <v>118</v>
      </c>
    </row>
    <row r="12" spans="1:6" x14ac:dyDescent="0.35">
      <c r="A12" s="1" t="s">
        <v>26</v>
      </c>
      <c r="B12" t="s">
        <v>42</v>
      </c>
      <c r="D12" t="s">
        <v>142</v>
      </c>
      <c r="E12" t="s">
        <v>158</v>
      </c>
      <c r="F12" t="s">
        <v>159</v>
      </c>
    </row>
    <row r="13" spans="1:6" ht="15" x14ac:dyDescent="0.25">
      <c r="A13" s="1" t="s">
        <v>27</v>
      </c>
      <c r="B13" t="s">
        <v>43</v>
      </c>
      <c r="D13" t="s">
        <v>142</v>
      </c>
      <c r="E13" t="s">
        <v>160</v>
      </c>
      <c r="F13" t="s">
        <v>75</v>
      </c>
    </row>
    <row r="14" spans="1:6" ht="15" x14ac:dyDescent="0.25">
      <c r="D14" t="s">
        <v>142</v>
      </c>
      <c r="E14" t="s">
        <v>161</v>
      </c>
      <c r="F14" t="s">
        <v>122</v>
      </c>
    </row>
    <row r="15" spans="1:6" ht="15" x14ac:dyDescent="0.25">
      <c r="D15" t="s">
        <v>142</v>
      </c>
      <c r="E15" t="s">
        <v>19</v>
      </c>
      <c r="F15" t="s">
        <v>130</v>
      </c>
    </row>
    <row r="16" spans="1:6" x14ac:dyDescent="0.35">
      <c r="D16" t="s">
        <v>142</v>
      </c>
      <c r="E16" t="s">
        <v>162</v>
      </c>
      <c r="F16" t="s">
        <v>87</v>
      </c>
    </row>
    <row r="17" spans="4:6" ht="15" x14ac:dyDescent="0.25">
      <c r="D17" t="s">
        <v>142</v>
      </c>
      <c r="E17" t="s">
        <v>163</v>
      </c>
      <c r="F17" t="s">
        <v>91</v>
      </c>
    </row>
    <row r="18" spans="4:6" ht="15" x14ac:dyDescent="0.25">
      <c r="D18" t="s">
        <v>142</v>
      </c>
      <c r="E18" t="s">
        <v>164</v>
      </c>
      <c r="F18" t="s">
        <v>94</v>
      </c>
    </row>
    <row r="19" spans="4:6" x14ac:dyDescent="0.35">
      <c r="D19" t="s">
        <v>142</v>
      </c>
      <c r="E19" t="s">
        <v>165</v>
      </c>
      <c r="F19" t="s">
        <v>56</v>
      </c>
    </row>
    <row r="20" spans="4:6" ht="15" x14ac:dyDescent="0.25">
      <c r="D20" t="s">
        <v>142</v>
      </c>
      <c r="E20" t="s">
        <v>166</v>
      </c>
      <c r="F20" t="s">
        <v>86</v>
      </c>
    </row>
    <row r="21" spans="4:6" ht="15" x14ac:dyDescent="0.25">
      <c r="D21" t="s">
        <v>142</v>
      </c>
      <c r="E21" t="s">
        <v>167</v>
      </c>
      <c r="F21" t="s">
        <v>89</v>
      </c>
    </row>
    <row r="22" spans="4:6" ht="15" x14ac:dyDescent="0.25">
      <c r="D22" t="s">
        <v>142</v>
      </c>
      <c r="E22" t="s">
        <v>168</v>
      </c>
      <c r="F22" t="s">
        <v>70</v>
      </c>
    </row>
    <row r="23" spans="4:6" x14ac:dyDescent="0.35">
      <c r="D23" t="s">
        <v>142</v>
      </c>
      <c r="E23" t="s">
        <v>169</v>
      </c>
      <c r="F23" t="s">
        <v>85</v>
      </c>
    </row>
    <row r="24" spans="4:6" x14ac:dyDescent="0.35">
      <c r="D24" t="s">
        <v>142</v>
      </c>
      <c r="E24" t="s">
        <v>170</v>
      </c>
      <c r="F24" t="s">
        <v>77</v>
      </c>
    </row>
    <row r="25" spans="4:6" x14ac:dyDescent="0.35">
      <c r="D25" t="s">
        <v>142</v>
      </c>
      <c r="E25" t="s">
        <v>171</v>
      </c>
      <c r="F25" t="s">
        <v>67</v>
      </c>
    </row>
    <row r="26" spans="4:6" x14ac:dyDescent="0.35">
      <c r="D26" t="s">
        <v>142</v>
      </c>
      <c r="E26" t="s">
        <v>20</v>
      </c>
      <c r="F26" t="s">
        <v>76</v>
      </c>
    </row>
    <row r="27" spans="4:6" x14ac:dyDescent="0.35">
      <c r="D27" t="s">
        <v>142</v>
      </c>
      <c r="E27" t="s">
        <v>172</v>
      </c>
      <c r="F27" t="s">
        <v>79</v>
      </c>
    </row>
    <row r="28" spans="4:6" x14ac:dyDescent="0.35">
      <c r="D28" t="s">
        <v>142</v>
      </c>
      <c r="E28" t="s">
        <v>173</v>
      </c>
      <c r="F28" t="s">
        <v>71</v>
      </c>
    </row>
    <row r="29" spans="4:6" x14ac:dyDescent="0.35">
      <c r="D29" t="s">
        <v>142</v>
      </c>
      <c r="E29" t="s">
        <v>174</v>
      </c>
      <c r="F29" t="s">
        <v>74</v>
      </c>
    </row>
    <row r="30" spans="4:6" x14ac:dyDescent="0.35">
      <c r="D30" t="s">
        <v>142</v>
      </c>
      <c r="E30" t="s">
        <v>175</v>
      </c>
      <c r="F30" t="s">
        <v>117</v>
      </c>
    </row>
    <row r="31" spans="4:6" x14ac:dyDescent="0.35">
      <c r="D31" t="s">
        <v>142</v>
      </c>
      <c r="E31" t="s">
        <v>176</v>
      </c>
      <c r="F31" t="s">
        <v>78</v>
      </c>
    </row>
    <row r="32" spans="4:6" x14ac:dyDescent="0.35">
      <c r="D32" t="s">
        <v>142</v>
      </c>
      <c r="E32" t="s">
        <v>177</v>
      </c>
      <c r="F32" t="s">
        <v>90</v>
      </c>
    </row>
    <row r="33" spans="4:6" x14ac:dyDescent="0.35">
      <c r="D33" t="s">
        <v>142</v>
      </c>
      <c r="E33" t="s">
        <v>178</v>
      </c>
      <c r="F33" t="s">
        <v>81</v>
      </c>
    </row>
    <row r="34" spans="4:6" x14ac:dyDescent="0.35">
      <c r="D34" t="s">
        <v>142</v>
      </c>
      <c r="E34" t="s">
        <v>179</v>
      </c>
      <c r="F34" t="s">
        <v>104</v>
      </c>
    </row>
    <row r="35" spans="4:6" x14ac:dyDescent="0.35">
      <c r="D35" t="s">
        <v>142</v>
      </c>
      <c r="E35" t="s">
        <v>180</v>
      </c>
      <c r="F35" t="s">
        <v>123</v>
      </c>
    </row>
    <row r="36" spans="4:6" x14ac:dyDescent="0.35">
      <c r="D36" t="s">
        <v>142</v>
      </c>
      <c r="E36" t="s">
        <v>181</v>
      </c>
      <c r="F36" t="s">
        <v>114</v>
      </c>
    </row>
    <row r="37" spans="4:6" x14ac:dyDescent="0.35">
      <c r="D37" t="s">
        <v>142</v>
      </c>
      <c r="E37" t="s">
        <v>21</v>
      </c>
      <c r="F37" t="s">
        <v>100</v>
      </c>
    </row>
    <row r="38" spans="4:6" x14ac:dyDescent="0.35">
      <c r="D38" t="s">
        <v>142</v>
      </c>
      <c r="E38" t="s">
        <v>182</v>
      </c>
      <c r="F38" t="s">
        <v>134</v>
      </c>
    </row>
    <row r="39" spans="4:6" x14ac:dyDescent="0.35">
      <c r="D39" t="s">
        <v>7</v>
      </c>
      <c r="E39" t="s">
        <v>183</v>
      </c>
      <c r="F39" t="s">
        <v>80</v>
      </c>
    </row>
    <row r="40" spans="4:6" x14ac:dyDescent="0.35">
      <c r="D40" t="s">
        <v>7</v>
      </c>
      <c r="E40" t="s">
        <v>22</v>
      </c>
      <c r="F40" t="s">
        <v>83</v>
      </c>
    </row>
    <row r="41" spans="4:6" x14ac:dyDescent="0.35">
      <c r="D41" t="s">
        <v>7</v>
      </c>
      <c r="E41" t="s">
        <v>23</v>
      </c>
      <c r="F41" t="s">
        <v>64</v>
      </c>
    </row>
    <row r="42" spans="4:6" x14ac:dyDescent="0.35">
      <c r="D42" t="s">
        <v>60</v>
      </c>
      <c r="E42" t="s">
        <v>184</v>
      </c>
      <c r="F42" t="s">
        <v>96</v>
      </c>
    </row>
    <row r="43" spans="4:6" x14ac:dyDescent="0.35">
      <c r="D43" t="s">
        <v>60</v>
      </c>
      <c r="E43" t="s">
        <v>185</v>
      </c>
      <c r="F43" t="s">
        <v>69</v>
      </c>
    </row>
    <row r="44" spans="4:6" x14ac:dyDescent="0.35">
      <c r="D44" t="s">
        <v>60</v>
      </c>
      <c r="E44" t="s">
        <v>186</v>
      </c>
      <c r="F44" t="s">
        <v>73</v>
      </c>
    </row>
    <row r="45" spans="4:6" x14ac:dyDescent="0.35">
      <c r="D45" t="s">
        <v>143</v>
      </c>
      <c r="E45" t="s">
        <v>187</v>
      </c>
      <c r="F45" t="s">
        <v>72</v>
      </c>
    </row>
    <row r="46" spans="4:6" x14ac:dyDescent="0.35">
      <c r="D46" t="s">
        <v>143</v>
      </c>
      <c r="E46" t="s">
        <v>188</v>
      </c>
      <c r="F46" t="s">
        <v>133</v>
      </c>
    </row>
    <row r="47" spans="4:6" x14ac:dyDescent="0.35">
      <c r="D47" t="s">
        <v>143</v>
      </c>
      <c r="E47" t="s">
        <v>189</v>
      </c>
      <c r="F47" t="s">
        <v>140</v>
      </c>
    </row>
    <row r="48" spans="4:6" x14ac:dyDescent="0.35">
      <c r="D48" t="s">
        <v>143</v>
      </c>
      <c r="E48" t="s">
        <v>190</v>
      </c>
      <c r="F48" t="s">
        <v>65</v>
      </c>
    </row>
    <row r="49" spans="4:6" x14ac:dyDescent="0.35">
      <c r="D49" t="s">
        <v>143</v>
      </c>
      <c r="E49" t="s">
        <v>191</v>
      </c>
      <c r="F49" t="s">
        <v>98</v>
      </c>
    </row>
    <row r="50" spans="4:6" x14ac:dyDescent="0.35">
      <c r="D50" t="s">
        <v>143</v>
      </c>
      <c r="E50" t="s">
        <v>192</v>
      </c>
      <c r="F50" t="s">
        <v>108</v>
      </c>
    </row>
    <row r="51" spans="4:6" x14ac:dyDescent="0.35">
      <c r="D51" t="s">
        <v>143</v>
      </c>
      <c r="E51" t="s">
        <v>193</v>
      </c>
      <c r="F51" t="s">
        <v>95</v>
      </c>
    </row>
    <row r="52" spans="4:6" x14ac:dyDescent="0.35">
      <c r="D52" t="s">
        <v>143</v>
      </c>
      <c r="E52" t="s">
        <v>194</v>
      </c>
      <c r="F52" t="s">
        <v>112</v>
      </c>
    </row>
    <row r="53" spans="4:6" x14ac:dyDescent="0.35">
      <c r="D53" t="s">
        <v>143</v>
      </c>
      <c r="E53" t="s">
        <v>195</v>
      </c>
      <c r="F53" t="s">
        <v>141</v>
      </c>
    </row>
    <row r="54" spans="4:6" x14ac:dyDescent="0.35">
      <c r="D54" t="s">
        <v>143</v>
      </c>
      <c r="E54" t="s">
        <v>196</v>
      </c>
      <c r="F54" t="s">
        <v>197</v>
      </c>
    </row>
    <row r="55" spans="4:6" x14ac:dyDescent="0.35">
      <c r="D55" t="s">
        <v>143</v>
      </c>
      <c r="E55" t="s">
        <v>198</v>
      </c>
      <c r="F55" t="s">
        <v>127</v>
      </c>
    </row>
    <row r="56" spans="4:6" x14ac:dyDescent="0.35">
      <c r="D56" t="s">
        <v>143</v>
      </c>
      <c r="E56" t="s">
        <v>199</v>
      </c>
      <c r="F56" t="s">
        <v>103</v>
      </c>
    </row>
    <row r="57" spans="4:6" x14ac:dyDescent="0.35">
      <c r="D57" t="s">
        <v>143</v>
      </c>
      <c r="E57" t="s">
        <v>24</v>
      </c>
      <c r="F57" t="s">
        <v>128</v>
      </c>
    </row>
    <row r="58" spans="4:6" x14ac:dyDescent="0.35">
      <c r="D58" t="s">
        <v>143</v>
      </c>
      <c r="E58" t="s">
        <v>200</v>
      </c>
      <c r="F58" t="s">
        <v>88</v>
      </c>
    </row>
    <row r="59" spans="4:6" x14ac:dyDescent="0.35">
      <c r="D59" t="s">
        <v>143</v>
      </c>
      <c r="E59" t="s">
        <v>201</v>
      </c>
      <c r="F59" t="s">
        <v>126</v>
      </c>
    </row>
    <row r="60" spans="4:6" x14ac:dyDescent="0.35">
      <c r="D60" t="s">
        <v>143</v>
      </c>
      <c r="E60" t="s">
        <v>202</v>
      </c>
      <c r="F60" t="s">
        <v>119</v>
      </c>
    </row>
    <row r="61" spans="4:6" x14ac:dyDescent="0.35">
      <c r="D61" t="s">
        <v>143</v>
      </c>
      <c r="E61" t="s">
        <v>203</v>
      </c>
      <c r="F61" t="s">
        <v>13</v>
      </c>
    </row>
    <row r="62" spans="4:6" x14ac:dyDescent="0.35">
      <c r="D62" t="s">
        <v>143</v>
      </c>
      <c r="E62" t="s">
        <v>25</v>
      </c>
      <c r="F62" t="s">
        <v>113</v>
      </c>
    </row>
    <row r="63" spans="4:6" x14ac:dyDescent="0.35">
      <c r="D63" t="s">
        <v>143</v>
      </c>
      <c r="E63" t="s">
        <v>204</v>
      </c>
      <c r="F63" t="s">
        <v>84</v>
      </c>
    </row>
    <row r="64" spans="4:6" x14ac:dyDescent="0.35">
      <c r="D64" t="s">
        <v>143</v>
      </c>
      <c r="E64" t="s">
        <v>205</v>
      </c>
      <c r="F64" t="s">
        <v>92</v>
      </c>
    </row>
    <row r="65" spans="4:6" x14ac:dyDescent="0.35">
      <c r="D65" t="s">
        <v>143</v>
      </c>
      <c r="E65" t="s">
        <v>206</v>
      </c>
      <c r="F65" t="s">
        <v>99</v>
      </c>
    </row>
    <row r="66" spans="4:6" x14ac:dyDescent="0.35">
      <c r="D66" t="s">
        <v>143</v>
      </c>
      <c r="E66" t="s">
        <v>26</v>
      </c>
      <c r="F66" t="s">
        <v>125</v>
      </c>
    </row>
    <row r="67" spans="4:6" x14ac:dyDescent="0.35">
      <c r="D67" t="s">
        <v>143</v>
      </c>
      <c r="E67" t="s">
        <v>27</v>
      </c>
      <c r="F67" t="s">
        <v>124</v>
      </c>
    </row>
    <row r="68" spans="4:6" x14ac:dyDescent="0.35">
      <c r="D68" t="s">
        <v>143</v>
      </c>
      <c r="E68" t="s">
        <v>207</v>
      </c>
      <c r="F68" t="s">
        <v>139</v>
      </c>
    </row>
    <row r="69" spans="4:6" x14ac:dyDescent="0.35">
      <c r="D69" t="s">
        <v>143</v>
      </c>
      <c r="E69" t="s">
        <v>208</v>
      </c>
      <c r="F69" t="s">
        <v>93</v>
      </c>
    </row>
    <row r="70" spans="4:6" x14ac:dyDescent="0.35">
      <c r="D70" t="s">
        <v>143</v>
      </c>
      <c r="E70" t="s">
        <v>209</v>
      </c>
      <c r="F70" t="s">
        <v>66</v>
      </c>
    </row>
    <row r="71" spans="4:6" x14ac:dyDescent="0.35">
      <c r="D71" t="s">
        <v>143</v>
      </c>
      <c r="E71" t="s">
        <v>210</v>
      </c>
      <c r="F71" t="s">
        <v>138</v>
      </c>
    </row>
    <row r="72" spans="4:6" x14ac:dyDescent="0.35">
      <c r="D72" t="s">
        <v>143</v>
      </c>
      <c r="E72" t="s">
        <v>211</v>
      </c>
      <c r="F72" t="s">
        <v>131</v>
      </c>
    </row>
    <row r="73" spans="4:6" x14ac:dyDescent="0.35">
      <c r="D73" t="s">
        <v>143</v>
      </c>
      <c r="E73" t="s">
        <v>212</v>
      </c>
      <c r="F73" t="s">
        <v>97</v>
      </c>
    </row>
    <row r="74" spans="4:6" x14ac:dyDescent="0.35">
      <c r="D74" t="s">
        <v>143</v>
      </c>
      <c r="E74" t="s">
        <v>213</v>
      </c>
      <c r="F74" t="s">
        <v>82</v>
      </c>
    </row>
    <row r="75" spans="4:6" x14ac:dyDescent="0.35">
      <c r="D75" t="s">
        <v>143</v>
      </c>
      <c r="E75" t="s">
        <v>214</v>
      </c>
      <c r="F75" t="s">
        <v>115</v>
      </c>
    </row>
    <row r="76" spans="4:6" x14ac:dyDescent="0.35">
      <c r="D76" t="s">
        <v>143</v>
      </c>
      <c r="E76" t="s">
        <v>215</v>
      </c>
      <c r="F76" t="s">
        <v>106</v>
      </c>
    </row>
    <row r="77" spans="4:6" x14ac:dyDescent="0.35">
      <c r="D77" t="s">
        <v>143</v>
      </c>
      <c r="E77" t="s">
        <v>216</v>
      </c>
      <c r="F77" t="s">
        <v>105</v>
      </c>
    </row>
    <row r="78" spans="4:6" x14ac:dyDescent="0.35">
      <c r="D78" t="s">
        <v>143</v>
      </c>
      <c r="E78" t="s">
        <v>217</v>
      </c>
      <c r="F78" t="s">
        <v>101</v>
      </c>
    </row>
    <row r="79" spans="4:6" x14ac:dyDescent="0.35">
      <c r="D79" t="s">
        <v>143</v>
      </c>
      <c r="E79" t="s">
        <v>218</v>
      </c>
      <c r="F79" t="s">
        <v>111</v>
      </c>
    </row>
    <row r="80" spans="4:6" x14ac:dyDescent="0.35">
      <c r="D80" t="s">
        <v>143</v>
      </c>
      <c r="E80" t="s">
        <v>219</v>
      </c>
      <c r="F80" t="s">
        <v>137</v>
      </c>
    </row>
    <row r="81" spans="4:6" x14ac:dyDescent="0.35">
      <c r="D81" t="s">
        <v>143</v>
      </c>
      <c r="E81" t="s">
        <v>220</v>
      </c>
      <c r="F81" t="s">
        <v>136</v>
      </c>
    </row>
    <row r="82" spans="4:6" x14ac:dyDescent="0.35">
      <c r="D82" t="s">
        <v>143</v>
      </c>
      <c r="E82" t="s">
        <v>221</v>
      </c>
      <c r="F82" t="s">
        <v>135</v>
      </c>
    </row>
    <row r="83" spans="4:6" x14ac:dyDescent="0.35">
      <c r="D83" t="s">
        <v>143</v>
      </c>
      <c r="E83" t="s">
        <v>222</v>
      </c>
      <c r="F83" t="s">
        <v>109</v>
      </c>
    </row>
    <row r="84" spans="4:6" x14ac:dyDescent="0.35">
      <c r="D84" t="s">
        <v>143</v>
      </c>
      <c r="E84" t="s">
        <v>223</v>
      </c>
      <c r="F84" t="s">
        <v>116</v>
      </c>
    </row>
    <row r="85" spans="4:6" x14ac:dyDescent="0.35">
      <c r="D85" t="s">
        <v>143</v>
      </c>
      <c r="E85" t="s">
        <v>224</v>
      </c>
      <c r="F85" t="s">
        <v>121</v>
      </c>
    </row>
    <row r="86" spans="4:6" x14ac:dyDescent="0.35">
      <c r="D86" t="s">
        <v>143</v>
      </c>
      <c r="E86" t="s">
        <v>225</v>
      </c>
      <c r="F86" t="s">
        <v>107</v>
      </c>
    </row>
    <row r="87" spans="4:6" x14ac:dyDescent="0.35">
      <c r="D87" t="s">
        <v>143</v>
      </c>
      <c r="E87" t="s">
        <v>226</v>
      </c>
      <c r="F87" t="s">
        <v>227</v>
      </c>
    </row>
    <row r="88" spans="4:6" x14ac:dyDescent="0.35">
      <c r="D88" t="s">
        <v>143</v>
      </c>
      <c r="E88" t="s">
        <v>228</v>
      </c>
      <c r="F88" t="s">
        <v>229</v>
      </c>
    </row>
    <row r="89" spans="4:6" x14ac:dyDescent="0.35">
      <c r="D89" t="s">
        <v>143</v>
      </c>
      <c r="E89" t="s">
        <v>230</v>
      </c>
      <c r="F89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workbookViewId="0">
      <selection activeCell="D15" sqref="D15"/>
    </sheetView>
  </sheetViews>
  <sheetFormatPr baseColWidth="10" defaultRowHeight="14.5" x14ac:dyDescent="0.35"/>
  <cols>
    <col min="3" max="3" width="9.1796875" customWidth="1"/>
    <col min="4" max="4" width="86.54296875" bestFit="1" customWidth="1"/>
    <col min="5" max="5" width="11.453125" customWidth="1"/>
  </cols>
  <sheetData>
    <row r="1" spans="1:5" x14ac:dyDescent="0.35">
      <c r="A1" t="s">
        <v>28</v>
      </c>
      <c r="B1" t="s">
        <v>234</v>
      </c>
      <c r="C1" t="s">
        <v>0</v>
      </c>
      <c r="D1" t="s">
        <v>2</v>
      </c>
      <c r="E1" t="s">
        <v>235</v>
      </c>
    </row>
    <row r="2" spans="1:5" x14ac:dyDescent="0.35">
      <c r="A2" t="str">
        <f>C2&amp;"_"&amp;B2</f>
        <v>01_1</v>
      </c>
      <c r="B2">
        <v>1</v>
      </c>
      <c r="C2" s="1" t="s">
        <v>1</v>
      </c>
      <c r="D2" t="s">
        <v>65</v>
      </c>
      <c r="E2">
        <v>1851.7</v>
      </c>
    </row>
    <row r="3" spans="1:5" x14ac:dyDescent="0.35">
      <c r="A3" t="str">
        <f t="shared" ref="A3:A66" si="0">C3&amp;"_"&amp;B3</f>
        <v>01_2</v>
      </c>
      <c r="B3">
        <v>2</v>
      </c>
      <c r="C3" s="1" t="s">
        <v>1</v>
      </c>
      <c r="D3" t="s">
        <v>70</v>
      </c>
      <c r="E3">
        <v>1750.85</v>
      </c>
    </row>
    <row r="4" spans="1:5" x14ac:dyDescent="0.35">
      <c r="A4" t="str">
        <f t="shared" si="0"/>
        <v>01_3</v>
      </c>
      <c r="B4">
        <v>3</v>
      </c>
      <c r="C4" s="1" t="s">
        <v>1</v>
      </c>
      <c r="D4" t="s">
        <v>64</v>
      </c>
      <c r="E4">
        <v>893.38</v>
      </c>
    </row>
    <row r="5" spans="1:5" x14ac:dyDescent="0.35">
      <c r="A5" t="str">
        <f t="shared" si="0"/>
        <v>01_4</v>
      </c>
      <c r="B5">
        <v>4</v>
      </c>
      <c r="C5" s="1" t="s">
        <v>1</v>
      </c>
      <c r="D5" t="s">
        <v>74</v>
      </c>
      <c r="E5">
        <v>722.37</v>
      </c>
    </row>
    <row r="6" spans="1:5" x14ac:dyDescent="0.35">
      <c r="A6" t="str">
        <f t="shared" si="0"/>
        <v>01_5</v>
      </c>
      <c r="B6">
        <v>5</v>
      </c>
      <c r="C6" s="1" t="s">
        <v>1</v>
      </c>
      <c r="D6" t="s">
        <v>68</v>
      </c>
      <c r="E6">
        <v>696.89</v>
      </c>
    </row>
    <row r="7" spans="1:5" x14ac:dyDescent="0.35">
      <c r="A7" t="str">
        <f t="shared" si="0"/>
        <v>01_6</v>
      </c>
      <c r="B7">
        <v>6</v>
      </c>
      <c r="C7" s="1" t="s">
        <v>1</v>
      </c>
      <c r="D7" t="s">
        <v>67</v>
      </c>
      <c r="E7">
        <v>640.08000000000004</v>
      </c>
    </row>
    <row r="8" spans="1:5" x14ac:dyDescent="0.35">
      <c r="A8" t="str">
        <f t="shared" si="0"/>
        <v>01_7</v>
      </c>
      <c r="B8">
        <v>7</v>
      </c>
      <c r="C8" s="1" t="s">
        <v>1</v>
      </c>
      <c r="D8" t="s">
        <v>71</v>
      </c>
      <c r="E8">
        <v>589.72</v>
      </c>
    </row>
    <row r="9" spans="1:5" x14ac:dyDescent="0.35">
      <c r="A9" t="str">
        <f t="shared" si="0"/>
        <v>01_8</v>
      </c>
      <c r="B9">
        <v>8</v>
      </c>
      <c r="C9" s="1" t="s">
        <v>1</v>
      </c>
      <c r="D9" t="s">
        <v>69</v>
      </c>
      <c r="E9">
        <v>587.04999999999995</v>
      </c>
    </row>
    <row r="10" spans="1:5" x14ac:dyDescent="0.35">
      <c r="A10" t="str">
        <f t="shared" si="0"/>
        <v>01_9</v>
      </c>
      <c r="B10">
        <v>9</v>
      </c>
      <c r="C10" s="1" t="s">
        <v>1</v>
      </c>
      <c r="D10" t="s">
        <v>73</v>
      </c>
      <c r="E10">
        <v>384.27</v>
      </c>
    </row>
    <row r="11" spans="1:5" x14ac:dyDescent="0.35">
      <c r="A11" t="str">
        <f t="shared" si="0"/>
        <v>01_10</v>
      </c>
      <c r="B11">
        <v>10</v>
      </c>
      <c r="C11" s="1" t="s">
        <v>1</v>
      </c>
      <c r="D11" t="s">
        <v>75</v>
      </c>
      <c r="E11">
        <v>340.27</v>
      </c>
    </row>
    <row r="12" spans="1:5" x14ac:dyDescent="0.35">
      <c r="A12" t="str">
        <f t="shared" si="0"/>
        <v>01_Tous secteurs</v>
      </c>
      <c r="B12" t="s">
        <v>45</v>
      </c>
      <c r="C12" s="1" t="s">
        <v>1</v>
      </c>
      <c r="D12" t="s">
        <v>45</v>
      </c>
      <c r="E12">
        <v>12620.220000000008</v>
      </c>
    </row>
    <row r="13" spans="1:5" x14ac:dyDescent="0.35">
      <c r="A13" t="str">
        <f t="shared" si="0"/>
        <v>03_1</v>
      </c>
      <c r="B13">
        <v>1</v>
      </c>
      <c r="C13" s="1" t="s">
        <v>17</v>
      </c>
      <c r="D13" t="s">
        <v>64</v>
      </c>
      <c r="E13">
        <v>378.27</v>
      </c>
    </row>
    <row r="14" spans="1:5" x14ac:dyDescent="0.35">
      <c r="A14" t="str">
        <f t="shared" si="0"/>
        <v>03_2</v>
      </c>
      <c r="B14">
        <v>2</v>
      </c>
      <c r="C14" s="1" t="s">
        <v>17</v>
      </c>
      <c r="D14" t="s">
        <v>67</v>
      </c>
      <c r="E14">
        <v>377.1</v>
      </c>
    </row>
    <row r="15" spans="1:5" x14ac:dyDescent="0.35">
      <c r="A15" t="str">
        <f t="shared" si="0"/>
        <v>03_3</v>
      </c>
      <c r="B15">
        <v>3</v>
      </c>
      <c r="C15" s="1" t="s">
        <v>17</v>
      </c>
      <c r="D15" t="s">
        <v>68</v>
      </c>
      <c r="E15">
        <v>244.60999999999999</v>
      </c>
    </row>
    <row r="16" spans="1:5" x14ac:dyDescent="0.35">
      <c r="A16" t="str">
        <f t="shared" si="0"/>
        <v>03_4</v>
      </c>
      <c r="B16">
        <v>4</v>
      </c>
      <c r="C16" s="1" t="s">
        <v>17</v>
      </c>
      <c r="D16" t="s">
        <v>71</v>
      </c>
      <c r="E16">
        <v>202.73999999999998</v>
      </c>
    </row>
    <row r="17" spans="1:5" x14ac:dyDescent="0.35">
      <c r="A17" t="str">
        <f t="shared" si="0"/>
        <v>03_5</v>
      </c>
      <c r="B17">
        <v>5</v>
      </c>
      <c r="C17" s="1" t="s">
        <v>17</v>
      </c>
      <c r="D17" t="s">
        <v>72</v>
      </c>
      <c r="E17">
        <v>195.72</v>
      </c>
    </row>
    <row r="18" spans="1:5" x14ac:dyDescent="0.35">
      <c r="A18" t="str">
        <f t="shared" si="0"/>
        <v>03_6</v>
      </c>
      <c r="B18">
        <v>6</v>
      </c>
      <c r="C18" s="1" t="s">
        <v>17</v>
      </c>
      <c r="D18" t="s">
        <v>70</v>
      </c>
      <c r="E18">
        <v>165.67000000000002</v>
      </c>
    </row>
    <row r="19" spans="1:5" x14ac:dyDescent="0.35">
      <c r="A19" t="str">
        <f t="shared" si="0"/>
        <v>03_7</v>
      </c>
      <c r="B19">
        <v>7</v>
      </c>
      <c r="C19" s="1" t="s">
        <v>17</v>
      </c>
      <c r="D19" t="s">
        <v>69</v>
      </c>
      <c r="E19">
        <v>160.24</v>
      </c>
    </row>
    <row r="20" spans="1:5" x14ac:dyDescent="0.35">
      <c r="A20" t="str">
        <f t="shared" si="0"/>
        <v>03_8</v>
      </c>
      <c r="B20">
        <v>8</v>
      </c>
      <c r="C20" s="1" t="s">
        <v>17</v>
      </c>
      <c r="D20" s="2" t="s">
        <v>66</v>
      </c>
      <c r="E20">
        <v>146.76</v>
      </c>
    </row>
    <row r="21" spans="1:5" x14ac:dyDescent="0.35">
      <c r="A21" t="str">
        <f t="shared" si="0"/>
        <v>03_9</v>
      </c>
      <c r="B21">
        <v>9</v>
      </c>
      <c r="C21" s="1" t="s">
        <v>17</v>
      </c>
      <c r="D21" t="s">
        <v>86</v>
      </c>
      <c r="E21">
        <v>143.54</v>
      </c>
    </row>
    <row r="22" spans="1:5" x14ac:dyDescent="0.35">
      <c r="A22" t="str">
        <f t="shared" si="0"/>
        <v>03_10</v>
      </c>
      <c r="B22">
        <v>10</v>
      </c>
      <c r="C22" s="1" t="s">
        <v>17</v>
      </c>
      <c r="D22" t="s">
        <v>77</v>
      </c>
      <c r="E22">
        <v>137.27000000000001</v>
      </c>
    </row>
    <row r="23" spans="1:5" x14ac:dyDescent="0.35">
      <c r="A23" t="str">
        <f t="shared" si="0"/>
        <v>03_Tous secteurs</v>
      </c>
      <c r="B23" t="s">
        <v>45</v>
      </c>
      <c r="C23" s="1" t="s">
        <v>17</v>
      </c>
      <c r="D23" t="s">
        <v>45</v>
      </c>
      <c r="E23">
        <v>3429.3900000000026</v>
      </c>
    </row>
    <row r="24" spans="1:5" x14ac:dyDescent="0.35">
      <c r="A24" t="str">
        <f t="shared" si="0"/>
        <v>07_1</v>
      </c>
      <c r="B24">
        <v>1</v>
      </c>
      <c r="C24" s="1" t="s">
        <v>18</v>
      </c>
      <c r="D24" s="2" t="s">
        <v>74</v>
      </c>
      <c r="E24">
        <v>423.08000000000004</v>
      </c>
    </row>
    <row r="25" spans="1:5" x14ac:dyDescent="0.35">
      <c r="A25" t="str">
        <f t="shared" si="0"/>
        <v>07_2</v>
      </c>
      <c r="B25">
        <v>2</v>
      </c>
      <c r="C25" s="1" t="s">
        <v>18</v>
      </c>
      <c r="D25" s="2" t="s">
        <v>64</v>
      </c>
      <c r="E25">
        <v>309.84000000000003</v>
      </c>
    </row>
    <row r="26" spans="1:5" x14ac:dyDescent="0.35">
      <c r="A26" t="str">
        <f t="shared" si="0"/>
        <v>07_3</v>
      </c>
      <c r="B26">
        <v>3</v>
      </c>
      <c r="C26" s="1" t="s">
        <v>18</v>
      </c>
      <c r="D26" s="2" t="s">
        <v>68</v>
      </c>
      <c r="E26">
        <v>241.10999999999999</v>
      </c>
    </row>
    <row r="27" spans="1:5" x14ac:dyDescent="0.35">
      <c r="A27" t="str">
        <f t="shared" si="0"/>
        <v>07_4</v>
      </c>
      <c r="B27">
        <v>4</v>
      </c>
      <c r="C27" s="1" t="s">
        <v>18</v>
      </c>
      <c r="D27" s="2" t="s">
        <v>88</v>
      </c>
      <c r="E27">
        <v>128.32</v>
      </c>
    </row>
    <row r="28" spans="1:5" x14ac:dyDescent="0.35">
      <c r="A28" t="str">
        <f t="shared" si="0"/>
        <v>07_5</v>
      </c>
      <c r="B28">
        <v>5</v>
      </c>
      <c r="C28" s="1" t="s">
        <v>18</v>
      </c>
      <c r="D28" s="2" t="s">
        <v>86</v>
      </c>
      <c r="E28">
        <v>127.30000000000001</v>
      </c>
    </row>
    <row r="29" spans="1:5" x14ac:dyDescent="0.35">
      <c r="A29" t="str">
        <f t="shared" si="0"/>
        <v>07_6</v>
      </c>
      <c r="B29">
        <v>6</v>
      </c>
      <c r="C29" s="1" t="s">
        <v>18</v>
      </c>
      <c r="D29" s="2" t="s">
        <v>66</v>
      </c>
      <c r="E29">
        <v>110.05</v>
      </c>
    </row>
    <row r="30" spans="1:5" x14ac:dyDescent="0.35">
      <c r="A30" t="str">
        <f t="shared" si="0"/>
        <v>07_7</v>
      </c>
      <c r="B30">
        <v>7</v>
      </c>
      <c r="C30" s="1" t="s">
        <v>18</v>
      </c>
      <c r="D30" s="2" t="s">
        <v>73</v>
      </c>
      <c r="E30">
        <v>102.57000000000001</v>
      </c>
    </row>
    <row r="31" spans="1:5" x14ac:dyDescent="0.35">
      <c r="A31" t="str">
        <f t="shared" si="0"/>
        <v>07_8</v>
      </c>
      <c r="B31">
        <v>8</v>
      </c>
      <c r="C31" s="1" t="s">
        <v>18</v>
      </c>
      <c r="D31" t="s">
        <v>75</v>
      </c>
      <c r="E31">
        <v>98.75</v>
      </c>
    </row>
    <row r="32" spans="1:5" x14ac:dyDescent="0.35">
      <c r="A32" t="str">
        <f t="shared" si="0"/>
        <v>07_9</v>
      </c>
      <c r="B32">
        <v>9</v>
      </c>
      <c r="C32" s="1" t="s">
        <v>18</v>
      </c>
      <c r="D32" s="2" t="s">
        <v>91</v>
      </c>
      <c r="E32">
        <v>91.97</v>
      </c>
    </row>
    <row r="33" spans="1:5" x14ac:dyDescent="0.35">
      <c r="A33" t="str">
        <f t="shared" si="0"/>
        <v>07_10</v>
      </c>
      <c r="B33">
        <v>10</v>
      </c>
      <c r="C33" s="1" t="s">
        <v>18</v>
      </c>
      <c r="D33" s="2" t="s">
        <v>69</v>
      </c>
      <c r="E33">
        <v>86.929999999999993</v>
      </c>
    </row>
    <row r="34" spans="1:5" x14ac:dyDescent="0.35">
      <c r="A34" t="str">
        <f t="shared" si="0"/>
        <v>07_Tous secteurs</v>
      </c>
      <c r="B34" t="s">
        <v>45</v>
      </c>
      <c r="C34" s="1" t="s">
        <v>18</v>
      </c>
      <c r="D34" t="s">
        <v>45</v>
      </c>
      <c r="E34">
        <v>2834.3600000000015</v>
      </c>
    </row>
    <row r="35" spans="1:5" x14ac:dyDescent="0.35">
      <c r="A35" t="str">
        <f t="shared" si="0"/>
        <v>15_1</v>
      </c>
      <c r="B35">
        <v>1</v>
      </c>
      <c r="C35" s="1" t="s">
        <v>19</v>
      </c>
      <c r="D35" t="s">
        <v>70</v>
      </c>
      <c r="E35">
        <v>191.22</v>
      </c>
    </row>
    <row r="36" spans="1:5" x14ac:dyDescent="0.35">
      <c r="A36" t="str">
        <f t="shared" si="0"/>
        <v>15_2</v>
      </c>
      <c r="B36">
        <v>2</v>
      </c>
      <c r="C36" s="1" t="s">
        <v>19</v>
      </c>
      <c r="D36" t="s">
        <v>64</v>
      </c>
      <c r="E36">
        <v>161.35999999999999</v>
      </c>
    </row>
    <row r="37" spans="1:5" x14ac:dyDescent="0.35">
      <c r="A37" t="str">
        <f t="shared" si="0"/>
        <v>15_3</v>
      </c>
      <c r="B37">
        <v>3</v>
      </c>
      <c r="C37" s="1" t="s">
        <v>19</v>
      </c>
      <c r="D37" t="s">
        <v>68</v>
      </c>
      <c r="E37">
        <v>157.6</v>
      </c>
    </row>
    <row r="38" spans="1:5" x14ac:dyDescent="0.35">
      <c r="A38" t="str">
        <f t="shared" si="0"/>
        <v>15_4</v>
      </c>
      <c r="B38">
        <v>4</v>
      </c>
      <c r="C38" s="1" t="s">
        <v>19</v>
      </c>
      <c r="D38" t="s">
        <v>83</v>
      </c>
      <c r="E38">
        <v>88.580000000000013</v>
      </c>
    </row>
    <row r="39" spans="1:5" x14ac:dyDescent="0.35">
      <c r="A39" t="str">
        <f t="shared" si="0"/>
        <v>15_5</v>
      </c>
      <c r="B39">
        <v>5</v>
      </c>
      <c r="C39" s="1" t="s">
        <v>19</v>
      </c>
      <c r="D39" t="s">
        <v>78</v>
      </c>
      <c r="E39">
        <v>46.17</v>
      </c>
    </row>
    <row r="40" spans="1:5" x14ac:dyDescent="0.35">
      <c r="A40" t="str">
        <f t="shared" si="0"/>
        <v>15_6</v>
      </c>
      <c r="B40">
        <v>6</v>
      </c>
      <c r="C40" s="1" t="s">
        <v>19</v>
      </c>
      <c r="D40" t="s">
        <v>73</v>
      </c>
      <c r="E40">
        <v>42.09</v>
      </c>
    </row>
    <row r="41" spans="1:5" x14ac:dyDescent="0.35">
      <c r="A41" t="str">
        <f t="shared" si="0"/>
        <v>15_7</v>
      </c>
      <c r="B41">
        <v>7</v>
      </c>
      <c r="C41" s="1" t="s">
        <v>19</v>
      </c>
      <c r="D41" t="s">
        <v>69</v>
      </c>
      <c r="E41">
        <v>38.959999999999994</v>
      </c>
    </row>
    <row r="42" spans="1:5" x14ac:dyDescent="0.35">
      <c r="A42" t="str">
        <f t="shared" si="0"/>
        <v>15_8</v>
      </c>
      <c r="B42">
        <v>8</v>
      </c>
      <c r="C42" s="1" t="s">
        <v>19</v>
      </c>
      <c r="D42" t="s">
        <v>66</v>
      </c>
      <c r="E42">
        <v>33.989999999999995</v>
      </c>
    </row>
    <row r="43" spans="1:5" x14ac:dyDescent="0.35">
      <c r="A43" t="str">
        <f t="shared" si="0"/>
        <v>15_9</v>
      </c>
      <c r="B43">
        <v>9</v>
      </c>
      <c r="C43" s="1" t="s">
        <v>19</v>
      </c>
      <c r="D43" t="s">
        <v>130</v>
      </c>
      <c r="E43">
        <v>32.630000000000003</v>
      </c>
    </row>
    <row r="44" spans="1:5" x14ac:dyDescent="0.35">
      <c r="A44" t="str">
        <f t="shared" si="0"/>
        <v>15_10</v>
      </c>
      <c r="B44">
        <v>10</v>
      </c>
      <c r="C44" s="1" t="s">
        <v>19</v>
      </c>
      <c r="D44" t="s">
        <v>85</v>
      </c>
      <c r="E44">
        <v>22.689999999999998</v>
      </c>
    </row>
    <row r="45" spans="1:5" x14ac:dyDescent="0.35">
      <c r="A45" t="str">
        <f t="shared" si="0"/>
        <v>15_Tous secteurs</v>
      </c>
      <c r="B45" t="s">
        <v>45</v>
      </c>
      <c r="C45" s="1" t="s">
        <v>19</v>
      </c>
      <c r="D45" t="s">
        <v>45</v>
      </c>
      <c r="E45">
        <v>1016.4500000000002</v>
      </c>
    </row>
    <row r="46" spans="1:5" x14ac:dyDescent="0.35">
      <c r="A46" t="str">
        <f t="shared" si="0"/>
        <v>26_1</v>
      </c>
      <c r="B46">
        <v>1</v>
      </c>
      <c r="C46" s="1" t="s">
        <v>20</v>
      </c>
      <c r="D46" t="s">
        <v>68</v>
      </c>
      <c r="E46">
        <v>1019.79</v>
      </c>
    </row>
    <row r="47" spans="1:5" x14ac:dyDescent="0.35">
      <c r="A47" t="str">
        <f t="shared" si="0"/>
        <v>26_2</v>
      </c>
      <c r="B47">
        <v>2</v>
      </c>
      <c r="C47" s="1" t="s">
        <v>20</v>
      </c>
      <c r="D47" t="s">
        <v>65</v>
      </c>
      <c r="E47">
        <v>947.81999999999994</v>
      </c>
    </row>
    <row r="48" spans="1:5" x14ac:dyDescent="0.35">
      <c r="A48" t="str">
        <f t="shared" si="0"/>
        <v>26_3</v>
      </c>
      <c r="B48">
        <v>3</v>
      </c>
      <c r="C48" s="1" t="s">
        <v>20</v>
      </c>
      <c r="D48" t="s">
        <v>64</v>
      </c>
      <c r="E48">
        <v>799.95</v>
      </c>
    </row>
    <row r="49" spans="1:5" x14ac:dyDescent="0.35">
      <c r="A49" t="str">
        <f t="shared" si="0"/>
        <v>26_4</v>
      </c>
      <c r="B49">
        <v>4</v>
      </c>
      <c r="C49" s="1" t="s">
        <v>20</v>
      </c>
      <c r="D49" t="s">
        <v>70</v>
      </c>
      <c r="E49">
        <v>324.73</v>
      </c>
    </row>
    <row r="50" spans="1:5" x14ac:dyDescent="0.35">
      <c r="A50" t="str">
        <f t="shared" si="0"/>
        <v>26_5</v>
      </c>
      <c r="B50">
        <v>5</v>
      </c>
      <c r="C50" s="1" t="s">
        <v>20</v>
      </c>
      <c r="D50" t="s">
        <v>69</v>
      </c>
      <c r="E50">
        <v>317.66999999999996</v>
      </c>
    </row>
    <row r="51" spans="1:5" x14ac:dyDescent="0.35">
      <c r="A51" t="str">
        <f t="shared" si="0"/>
        <v>26_6</v>
      </c>
      <c r="B51">
        <v>6</v>
      </c>
      <c r="C51" s="1" t="s">
        <v>20</v>
      </c>
      <c r="D51" t="s">
        <v>101</v>
      </c>
      <c r="E51">
        <v>275.32000000000005</v>
      </c>
    </row>
    <row r="52" spans="1:5" x14ac:dyDescent="0.35">
      <c r="A52" t="str">
        <f t="shared" si="0"/>
        <v>26_7</v>
      </c>
      <c r="B52">
        <v>7</v>
      </c>
      <c r="C52" s="1" t="s">
        <v>20</v>
      </c>
      <c r="D52" t="s">
        <v>73</v>
      </c>
      <c r="E52">
        <v>269.71000000000004</v>
      </c>
    </row>
    <row r="53" spans="1:5" x14ac:dyDescent="0.35">
      <c r="A53" t="str">
        <f t="shared" si="0"/>
        <v>26_8</v>
      </c>
      <c r="B53">
        <v>8</v>
      </c>
      <c r="C53" s="1" t="s">
        <v>20</v>
      </c>
      <c r="D53" t="s">
        <v>67</v>
      </c>
      <c r="E53">
        <v>267.95000000000005</v>
      </c>
    </row>
    <row r="54" spans="1:5" x14ac:dyDescent="0.35">
      <c r="A54" t="str">
        <f t="shared" si="0"/>
        <v>26_9</v>
      </c>
      <c r="B54">
        <v>9</v>
      </c>
      <c r="C54" s="1" t="s">
        <v>20</v>
      </c>
      <c r="D54" t="s">
        <v>72</v>
      </c>
      <c r="E54">
        <v>263.04000000000002</v>
      </c>
    </row>
    <row r="55" spans="1:5" x14ac:dyDescent="0.35">
      <c r="A55" t="str">
        <f t="shared" si="0"/>
        <v>26_10</v>
      </c>
      <c r="B55">
        <v>10</v>
      </c>
      <c r="C55" s="1" t="s">
        <v>20</v>
      </c>
      <c r="D55" t="s">
        <v>66</v>
      </c>
      <c r="E55">
        <v>260.75</v>
      </c>
    </row>
    <row r="56" spans="1:5" x14ac:dyDescent="0.35">
      <c r="A56" t="str">
        <f t="shared" si="0"/>
        <v>26_Tous secteurs</v>
      </c>
      <c r="B56" t="s">
        <v>45</v>
      </c>
      <c r="C56" s="1" t="s">
        <v>20</v>
      </c>
      <c r="D56" t="s">
        <v>45</v>
      </c>
      <c r="E56">
        <v>7567.6900000000005</v>
      </c>
    </row>
    <row r="57" spans="1:5" x14ac:dyDescent="0.35">
      <c r="A57" t="str">
        <f t="shared" si="0"/>
        <v>38_1</v>
      </c>
      <c r="B57">
        <v>1</v>
      </c>
      <c r="C57" s="1" t="s">
        <v>21</v>
      </c>
      <c r="D57" t="s">
        <v>64</v>
      </c>
      <c r="E57">
        <v>2528.54</v>
      </c>
    </row>
    <row r="58" spans="1:5" x14ac:dyDescent="0.35">
      <c r="A58" t="str">
        <f t="shared" si="0"/>
        <v>38_2</v>
      </c>
      <c r="B58">
        <v>2</v>
      </c>
      <c r="C58" s="1" t="s">
        <v>21</v>
      </c>
      <c r="D58" t="s">
        <v>65</v>
      </c>
      <c r="E58">
        <v>2073.1500000000005</v>
      </c>
    </row>
    <row r="59" spans="1:5" x14ac:dyDescent="0.35">
      <c r="A59" t="str">
        <f t="shared" si="0"/>
        <v>38_3</v>
      </c>
      <c r="B59">
        <v>3</v>
      </c>
      <c r="C59" s="1" t="s">
        <v>21</v>
      </c>
      <c r="D59" t="s">
        <v>69</v>
      </c>
      <c r="E59">
        <v>1036.2</v>
      </c>
    </row>
    <row r="60" spans="1:5" x14ac:dyDescent="0.35">
      <c r="A60" t="str">
        <f t="shared" si="0"/>
        <v>38_4</v>
      </c>
      <c r="B60">
        <v>4</v>
      </c>
      <c r="C60" s="1" t="s">
        <v>21</v>
      </c>
      <c r="D60" t="s">
        <v>73</v>
      </c>
      <c r="E60">
        <v>814.74</v>
      </c>
    </row>
    <row r="61" spans="1:5" x14ac:dyDescent="0.35">
      <c r="A61" t="str">
        <f t="shared" si="0"/>
        <v>38_5</v>
      </c>
      <c r="B61">
        <v>5</v>
      </c>
      <c r="C61" s="1" t="s">
        <v>21</v>
      </c>
      <c r="D61" t="s">
        <v>67</v>
      </c>
      <c r="E61">
        <v>802.75</v>
      </c>
    </row>
    <row r="62" spans="1:5" x14ac:dyDescent="0.35">
      <c r="A62" t="str">
        <f t="shared" si="0"/>
        <v>38_6</v>
      </c>
      <c r="B62">
        <v>6</v>
      </c>
      <c r="C62" s="1" t="s">
        <v>21</v>
      </c>
      <c r="D62" t="s">
        <v>76</v>
      </c>
      <c r="E62">
        <v>760.02</v>
      </c>
    </row>
    <row r="63" spans="1:5" x14ac:dyDescent="0.35">
      <c r="A63" t="str">
        <f t="shared" si="0"/>
        <v>38_7</v>
      </c>
      <c r="B63">
        <v>7</v>
      </c>
      <c r="C63" s="1" t="s">
        <v>21</v>
      </c>
      <c r="D63" t="s">
        <v>72</v>
      </c>
      <c r="E63">
        <v>638.04999999999995</v>
      </c>
    </row>
    <row r="64" spans="1:5" x14ac:dyDescent="0.35">
      <c r="A64" t="str">
        <f t="shared" si="0"/>
        <v>38_8</v>
      </c>
      <c r="B64">
        <v>8</v>
      </c>
      <c r="C64" s="1" t="s">
        <v>21</v>
      </c>
      <c r="D64" t="s">
        <v>68</v>
      </c>
      <c r="E64">
        <v>596.38</v>
      </c>
    </row>
    <row r="65" spans="1:5" x14ac:dyDescent="0.35">
      <c r="A65" t="str">
        <f t="shared" si="0"/>
        <v>38_9</v>
      </c>
      <c r="B65">
        <v>9</v>
      </c>
      <c r="C65" s="1" t="s">
        <v>21</v>
      </c>
      <c r="D65" t="s">
        <v>71</v>
      </c>
      <c r="E65">
        <v>594.19999999999993</v>
      </c>
    </row>
    <row r="66" spans="1:5" x14ac:dyDescent="0.35">
      <c r="A66" t="str">
        <f t="shared" si="0"/>
        <v>38_10</v>
      </c>
      <c r="B66">
        <v>10</v>
      </c>
      <c r="C66" s="1" t="s">
        <v>21</v>
      </c>
      <c r="D66" t="s">
        <v>66</v>
      </c>
      <c r="E66">
        <v>525.86</v>
      </c>
    </row>
    <row r="67" spans="1:5" x14ac:dyDescent="0.35">
      <c r="A67" t="str">
        <f t="shared" ref="A67:A130" si="1">C67&amp;"_"&amp;B67</f>
        <v>38_Tous secteurs</v>
      </c>
      <c r="B67" t="s">
        <v>45</v>
      </c>
      <c r="C67" s="1" t="s">
        <v>21</v>
      </c>
      <c r="D67" t="s">
        <v>45</v>
      </c>
      <c r="E67">
        <v>17132.23</v>
      </c>
    </row>
    <row r="68" spans="1:5" x14ac:dyDescent="0.35">
      <c r="A68" t="str">
        <f t="shared" si="1"/>
        <v>42_1</v>
      </c>
      <c r="B68">
        <v>1</v>
      </c>
      <c r="C68" s="1" t="s">
        <v>22</v>
      </c>
      <c r="D68" t="s">
        <v>64</v>
      </c>
      <c r="E68">
        <v>1157.3799999999999</v>
      </c>
    </row>
    <row r="69" spans="1:5" x14ac:dyDescent="0.35">
      <c r="A69" t="str">
        <f t="shared" si="1"/>
        <v>42_2</v>
      </c>
      <c r="B69">
        <v>2</v>
      </c>
      <c r="C69" s="1" t="s">
        <v>22</v>
      </c>
      <c r="D69" t="s">
        <v>68</v>
      </c>
      <c r="E69">
        <v>1111.78</v>
      </c>
    </row>
    <row r="70" spans="1:5" x14ac:dyDescent="0.35">
      <c r="A70" t="str">
        <f t="shared" si="1"/>
        <v>42_3</v>
      </c>
      <c r="B70">
        <v>3</v>
      </c>
      <c r="C70" s="1" t="s">
        <v>22</v>
      </c>
      <c r="D70" t="s">
        <v>67</v>
      </c>
      <c r="E70">
        <v>882.52</v>
      </c>
    </row>
    <row r="71" spans="1:5" x14ac:dyDescent="0.35">
      <c r="A71" t="str">
        <f t="shared" si="1"/>
        <v>42_4</v>
      </c>
      <c r="B71">
        <v>4</v>
      </c>
      <c r="C71" s="1" t="s">
        <v>22</v>
      </c>
      <c r="D71" t="s">
        <v>74</v>
      </c>
      <c r="E71">
        <v>490.48999999999995</v>
      </c>
    </row>
    <row r="72" spans="1:5" x14ac:dyDescent="0.35">
      <c r="A72" t="str">
        <f t="shared" si="1"/>
        <v>42_5</v>
      </c>
      <c r="B72">
        <v>5</v>
      </c>
      <c r="C72" s="1" t="s">
        <v>22</v>
      </c>
      <c r="D72" t="s">
        <v>71</v>
      </c>
      <c r="E72">
        <v>443.1</v>
      </c>
    </row>
    <row r="73" spans="1:5" x14ac:dyDescent="0.35">
      <c r="A73" t="str">
        <f t="shared" si="1"/>
        <v>42_6</v>
      </c>
      <c r="B73">
        <v>6</v>
      </c>
      <c r="C73" s="1" t="s">
        <v>22</v>
      </c>
      <c r="D73" t="s">
        <v>73</v>
      </c>
      <c r="E73">
        <v>378.18999999999994</v>
      </c>
    </row>
    <row r="74" spans="1:5" x14ac:dyDescent="0.35">
      <c r="A74" t="str">
        <f t="shared" si="1"/>
        <v>42_7</v>
      </c>
      <c r="B74">
        <v>7</v>
      </c>
      <c r="C74" s="1" t="s">
        <v>22</v>
      </c>
      <c r="D74" t="s">
        <v>66</v>
      </c>
      <c r="E74">
        <v>356.34</v>
      </c>
    </row>
    <row r="75" spans="1:5" x14ac:dyDescent="0.35">
      <c r="A75" t="str">
        <f t="shared" si="1"/>
        <v>42_8</v>
      </c>
      <c r="B75">
        <v>8</v>
      </c>
      <c r="C75" s="1" t="s">
        <v>22</v>
      </c>
      <c r="D75" t="s">
        <v>69</v>
      </c>
      <c r="E75">
        <v>349.34000000000003</v>
      </c>
    </row>
    <row r="76" spans="1:5" x14ac:dyDescent="0.35">
      <c r="A76" t="str">
        <f t="shared" si="1"/>
        <v>42_9</v>
      </c>
      <c r="B76">
        <v>9</v>
      </c>
      <c r="C76" s="1" t="s">
        <v>22</v>
      </c>
      <c r="D76" t="s">
        <v>72</v>
      </c>
      <c r="E76">
        <v>325.87</v>
      </c>
    </row>
    <row r="77" spans="1:5" x14ac:dyDescent="0.35">
      <c r="A77" t="str">
        <f t="shared" si="1"/>
        <v>42_10</v>
      </c>
      <c r="B77">
        <v>10</v>
      </c>
      <c r="C77" s="1" t="s">
        <v>22</v>
      </c>
      <c r="D77" t="s">
        <v>65</v>
      </c>
      <c r="E77">
        <v>270.2</v>
      </c>
    </row>
    <row r="78" spans="1:5" x14ac:dyDescent="0.35">
      <c r="A78" t="str">
        <f t="shared" si="1"/>
        <v>42_Tous secteurs</v>
      </c>
      <c r="B78" t="s">
        <v>45</v>
      </c>
      <c r="C78" s="1" t="s">
        <v>22</v>
      </c>
      <c r="D78" t="s">
        <v>45</v>
      </c>
      <c r="E78">
        <v>9671.179999999993</v>
      </c>
    </row>
    <row r="79" spans="1:5" x14ac:dyDescent="0.35">
      <c r="A79" t="str">
        <f t="shared" si="1"/>
        <v>43_1</v>
      </c>
      <c r="B79">
        <v>1</v>
      </c>
      <c r="C79" s="1" t="s">
        <v>23</v>
      </c>
      <c r="D79" t="s">
        <v>68</v>
      </c>
      <c r="E79">
        <v>488.75</v>
      </c>
    </row>
    <row r="80" spans="1:5" x14ac:dyDescent="0.35">
      <c r="A80" t="str">
        <f t="shared" si="1"/>
        <v>43_2</v>
      </c>
      <c r="B80">
        <v>2</v>
      </c>
      <c r="C80" s="1" t="s">
        <v>23</v>
      </c>
      <c r="D80" t="s">
        <v>70</v>
      </c>
      <c r="E80">
        <v>431.15000000000003</v>
      </c>
    </row>
    <row r="81" spans="1:5" x14ac:dyDescent="0.35">
      <c r="A81" t="str">
        <f t="shared" si="1"/>
        <v>43_3</v>
      </c>
      <c r="B81">
        <v>3</v>
      </c>
      <c r="C81" s="1" t="s">
        <v>23</v>
      </c>
      <c r="D81" t="s">
        <v>67</v>
      </c>
      <c r="E81">
        <v>296</v>
      </c>
    </row>
    <row r="82" spans="1:5" x14ac:dyDescent="0.35">
      <c r="A82" t="str">
        <f t="shared" si="1"/>
        <v>43_4</v>
      </c>
      <c r="B82">
        <v>4</v>
      </c>
      <c r="C82" s="1" t="s">
        <v>23</v>
      </c>
      <c r="D82" t="s">
        <v>64</v>
      </c>
      <c r="E82">
        <v>245.04</v>
      </c>
    </row>
    <row r="83" spans="1:5" x14ac:dyDescent="0.35">
      <c r="A83" t="str">
        <f t="shared" si="1"/>
        <v>43_5</v>
      </c>
      <c r="B83">
        <v>5</v>
      </c>
      <c r="C83" s="1" t="s">
        <v>23</v>
      </c>
      <c r="D83" t="s">
        <v>74</v>
      </c>
      <c r="E83">
        <v>98.78</v>
      </c>
    </row>
    <row r="84" spans="1:5" x14ac:dyDescent="0.35">
      <c r="A84" t="str">
        <f t="shared" si="1"/>
        <v>43_6</v>
      </c>
      <c r="B84">
        <v>6</v>
      </c>
      <c r="C84" s="1" t="s">
        <v>23</v>
      </c>
      <c r="D84" t="s">
        <v>66</v>
      </c>
      <c r="E84">
        <v>79.180000000000007</v>
      </c>
    </row>
    <row r="85" spans="1:5" x14ac:dyDescent="0.35">
      <c r="A85" t="str">
        <f t="shared" si="1"/>
        <v>43_7</v>
      </c>
      <c r="B85">
        <v>7</v>
      </c>
      <c r="C85" s="1" t="s">
        <v>23</v>
      </c>
      <c r="D85" t="s">
        <v>83</v>
      </c>
      <c r="E85">
        <v>61.81</v>
      </c>
    </row>
    <row r="86" spans="1:5" x14ac:dyDescent="0.35">
      <c r="A86" t="str">
        <f t="shared" si="1"/>
        <v>43_8</v>
      </c>
      <c r="B86">
        <v>8</v>
      </c>
      <c r="C86" s="1" t="s">
        <v>23</v>
      </c>
      <c r="D86" t="s">
        <v>91</v>
      </c>
      <c r="E86">
        <v>61.069999999999993</v>
      </c>
    </row>
    <row r="87" spans="1:5" x14ac:dyDescent="0.35">
      <c r="A87" t="str">
        <f t="shared" si="1"/>
        <v>43_9</v>
      </c>
      <c r="B87">
        <v>9</v>
      </c>
      <c r="C87" s="1" t="s">
        <v>23</v>
      </c>
      <c r="D87" t="s">
        <v>69</v>
      </c>
      <c r="E87">
        <v>51.870000000000005</v>
      </c>
    </row>
    <row r="88" spans="1:5" x14ac:dyDescent="0.35">
      <c r="A88" t="str">
        <f t="shared" si="1"/>
        <v>43_10</v>
      </c>
      <c r="B88">
        <v>10</v>
      </c>
      <c r="C88" s="1" t="s">
        <v>23</v>
      </c>
      <c r="D88" t="s">
        <v>73</v>
      </c>
      <c r="E88">
        <v>50.78</v>
      </c>
    </row>
    <row r="89" spans="1:5" x14ac:dyDescent="0.35">
      <c r="A89" t="str">
        <f t="shared" si="1"/>
        <v>43_Tous secteurs</v>
      </c>
      <c r="B89" t="s">
        <v>45</v>
      </c>
      <c r="C89" s="1" t="s">
        <v>23</v>
      </c>
      <c r="D89" t="s">
        <v>45</v>
      </c>
      <c r="E89">
        <v>2374.36</v>
      </c>
    </row>
    <row r="90" spans="1:5" x14ac:dyDescent="0.35">
      <c r="A90" t="str">
        <f t="shared" si="1"/>
        <v>63_1</v>
      </c>
      <c r="B90">
        <v>1</v>
      </c>
      <c r="C90" s="1" t="s">
        <v>24</v>
      </c>
      <c r="D90" t="s">
        <v>64</v>
      </c>
      <c r="E90">
        <v>907.97</v>
      </c>
    </row>
    <row r="91" spans="1:5" x14ac:dyDescent="0.35">
      <c r="A91" t="str">
        <f t="shared" si="1"/>
        <v>63_2</v>
      </c>
      <c r="B91">
        <v>2</v>
      </c>
      <c r="C91" s="1" t="s">
        <v>24</v>
      </c>
      <c r="D91" t="s">
        <v>70</v>
      </c>
      <c r="E91">
        <v>493.71</v>
      </c>
    </row>
    <row r="92" spans="1:5" x14ac:dyDescent="0.35">
      <c r="A92" t="str">
        <f t="shared" si="1"/>
        <v>63_3</v>
      </c>
      <c r="B92">
        <v>3</v>
      </c>
      <c r="C92" s="1" t="s">
        <v>24</v>
      </c>
      <c r="D92" t="s">
        <v>67</v>
      </c>
      <c r="E92">
        <v>490.58000000000004</v>
      </c>
    </row>
    <row r="93" spans="1:5" x14ac:dyDescent="0.35">
      <c r="A93" t="str">
        <f t="shared" si="1"/>
        <v>63_4</v>
      </c>
      <c r="B93">
        <v>4</v>
      </c>
      <c r="C93" s="1" t="s">
        <v>24</v>
      </c>
      <c r="D93" t="s">
        <v>65</v>
      </c>
      <c r="E93">
        <v>399.98</v>
      </c>
    </row>
    <row r="94" spans="1:5" x14ac:dyDescent="0.35">
      <c r="A94" t="str">
        <f t="shared" si="1"/>
        <v>63_5</v>
      </c>
      <c r="B94">
        <v>5</v>
      </c>
      <c r="C94" s="1" t="s">
        <v>24</v>
      </c>
      <c r="D94" t="s">
        <v>72</v>
      </c>
      <c r="E94">
        <v>348.40999999999997</v>
      </c>
    </row>
    <row r="95" spans="1:5" x14ac:dyDescent="0.35">
      <c r="A95" t="str">
        <f t="shared" si="1"/>
        <v>63_6</v>
      </c>
      <c r="B95">
        <v>6</v>
      </c>
      <c r="C95" s="1" t="s">
        <v>24</v>
      </c>
      <c r="D95" t="s">
        <v>77</v>
      </c>
      <c r="E95">
        <v>332.95</v>
      </c>
    </row>
    <row r="96" spans="1:5" x14ac:dyDescent="0.35">
      <c r="A96" t="str">
        <f t="shared" si="1"/>
        <v>63_7</v>
      </c>
      <c r="B96">
        <v>7</v>
      </c>
      <c r="C96" s="1" t="s">
        <v>24</v>
      </c>
      <c r="D96" t="s">
        <v>68</v>
      </c>
      <c r="E96">
        <v>324.45999999999998</v>
      </c>
    </row>
    <row r="97" spans="1:5" x14ac:dyDescent="0.35">
      <c r="A97" t="str">
        <f t="shared" si="1"/>
        <v>63_8</v>
      </c>
      <c r="B97">
        <v>8</v>
      </c>
      <c r="C97" s="1" t="s">
        <v>24</v>
      </c>
      <c r="D97" t="s">
        <v>69</v>
      </c>
      <c r="E97">
        <v>230.72</v>
      </c>
    </row>
    <row r="98" spans="1:5" x14ac:dyDescent="0.35">
      <c r="A98" t="str">
        <f t="shared" si="1"/>
        <v>63_9</v>
      </c>
      <c r="B98">
        <v>9</v>
      </c>
      <c r="C98" s="1" t="s">
        <v>24</v>
      </c>
      <c r="D98" t="s">
        <v>66</v>
      </c>
      <c r="E98">
        <v>189.3</v>
      </c>
    </row>
    <row r="99" spans="1:5" x14ac:dyDescent="0.35">
      <c r="A99" t="str">
        <f t="shared" si="1"/>
        <v>63_10</v>
      </c>
      <c r="B99">
        <v>10</v>
      </c>
      <c r="C99" s="1" t="s">
        <v>24</v>
      </c>
      <c r="D99" t="s">
        <v>83</v>
      </c>
      <c r="E99">
        <v>175.32</v>
      </c>
    </row>
    <row r="100" spans="1:5" x14ac:dyDescent="0.35">
      <c r="A100" t="str">
        <f t="shared" si="1"/>
        <v>63_Tous secteurs</v>
      </c>
      <c r="B100" t="s">
        <v>45</v>
      </c>
      <c r="C100" s="1" t="s">
        <v>24</v>
      </c>
      <c r="D100" t="s">
        <v>45</v>
      </c>
      <c r="E100">
        <v>6510.6500000000033</v>
      </c>
    </row>
    <row r="101" spans="1:5" x14ac:dyDescent="0.35">
      <c r="A101" t="str">
        <f t="shared" si="1"/>
        <v>69_1</v>
      </c>
      <c r="B101">
        <v>1</v>
      </c>
      <c r="C101" s="1" t="s">
        <v>25</v>
      </c>
      <c r="D101" t="s">
        <v>66</v>
      </c>
      <c r="E101">
        <v>5137.6399999999994</v>
      </c>
    </row>
    <row r="102" spans="1:5" x14ac:dyDescent="0.35">
      <c r="A102" t="str">
        <f t="shared" si="1"/>
        <v>69_2</v>
      </c>
      <c r="B102">
        <v>2</v>
      </c>
      <c r="C102" s="1" t="s">
        <v>25</v>
      </c>
      <c r="D102" t="s">
        <v>64</v>
      </c>
      <c r="E102">
        <v>4214.8300000000008</v>
      </c>
    </row>
    <row r="103" spans="1:5" x14ac:dyDescent="0.35">
      <c r="A103" t="str">
        <f t="shared" si="1"/>
        <v>69_3</v>
      </c>
      <c r="B103">
        <v>3</v>
      </c>
      <c r="C103" s="1" t="s">
        <v>25</v>
      </c>
      <c r="D103" t="s">
        <v>65</v>
      </c>
      <c r="E103">
        <v>2585.77</v>
      </c>
    </row>
    <row r="104" spans="1:5" x14ac:dyDescent="0.35">
      <c r="A104" t="str">
        <f t="shared" si="1"/>
        <v>69_4</v>
      </c>
      <c r="B104">
        <v>4</v>
      </c>
      <c r="C104" s="1" t="s">
        <v>25</v>
      </c>
      <c r="D104" t="s">
        <v>69</v>
      </c>
      <c r="E104">
        <v>1747.4400000000003</v>
      </c>
    </row>
    <row r="105" spans="1:5" x14ac:dyDescent="0.35">
      <c r="A105" t="str">
        <f t="shared" si="1"/>
        <v>69_5</v>
      </c>
      <c r="B105">
        <v>5</v>
      </c>
      <c r="C105" s="1" t="s">
        <v>25</v>
      </c>
      <c r="D105" t="s">
        <v>72</v>
      </c>
      <c r="E105">
        <v>1688.1399999999999</v>
      </c>
    </row>
    <row r="106" spans="1:5" x14ac:dyDescent="0.35">
      <c r="A106" t="str">
        <f t="shared" si="1"/>
        <v>69_6</v>
      </c>
      <c r="B106">
        <v>6</v>
      </c>
      <c r="C106" s="1" t="s">
        <v>25</v>
      </c>
      <c r="D106" t="s">
        <v>71</v>
      </c>
      <c r="E106">
        <v>1296.28</v>
      </c>
    </row>
    <row r="107" spans="1:5" x14ac:dyDescent="0.35">
      <c r="A107" t="str">
        <f t="shared" si="1"/>
        <v>69_7</v>
      </c>
      <c r="B107">
        <v>7</v>
      </c>
      <c r="C107" s="1" t="s">
        <v>25</v>
      </c>
      <c r="D107" t="s">
        <v>83</v>
      </c>
      <c r="E107">
        <v>1117.4000000000001</v>
      </c>
    </row>
    <row r="108" spans="1:5" x14ac:dyDescent="0.35">
      <c r="A108" t="str">
        <f t="shared" si="1"/>
        <v>69_8</v>
      </c>
      <c r="B108">
        <v>8</v>
      </c>
      <c r="C108" s="1" t="s">
        <v>25</v>
      </c>
      <c r="D108" t="s">
        <v>73</v>
      </c>
      <c r="E108">
        <v>971.86</v>
      </c>
    </row>
    <row r="109" spans="1:5" x14ac:dyDescent="0.35">
      <c r="A109" t="str">
        <f t="shared" si="1"/>
        <v>69_9</v>
      </c>
      <c r="B109">
        <v>9</v>
      </c>
      <c r="C109" s="1" t="s">
        <v>25</v>
      </c>
      <c r="D109" t="s">
        <v>80</v>
      </c>
      <c r="E109">
        <v>856.65000000000009</v>
      </c>
    </row>
    <row r="110" spans="1:5" x14ac:dyDescent="0.35">
      <c r="A110" t="str">
        <f t="shared" si="1"/>
        <v>69_10</v>
      </c>
      <c r="B110">
        <v>10</v>
      </c>
      <c r="C110" s="1" t="s">
        <v>25</v>
      </c>
      <c r="D110" t="s">
        <v>67</v>
      </c>
      <c r="E110">
        <v>850.2</v>
      </c>
    </row>
    <row r="111" spans="1:5" x14ac:dyDescent="0.35">
      <c r="A111" t="str">
        <f t="shared" si="1"/>
        <v>69_Tous secteurs</v>
      </c>
      <c r="B111" t="s">
        <v>45</v>
      </c>
      <c r="C111" s="1" t="s">
        <v>25</v>
      </c>
      <c r="D111" t="s">
        <v>45</v>
      </c>
      <c r="E111">
        <v>33466.579999999987</v>
      </c>
    </row>
    <row r="112" spans="1:5" x14ac:dyDescent="0.35">
      <c r="A112" t="str">
        <f t="shared" si="1"/>
        <v>73_1</v>
      </c>
      <c r="B112">
        <v>1</v>
      </c>
      <c r="C112" s="1" t="s">
        <v>26</v>
      </c>
      <c r="D112" t="s">
        <v>64</v>
      </c>
      <c r="E112">
        <v>1119.58</v>
      </c>
    </row>
    <row r="113" spans="1:5" x14ac:dyDescent="0.35">
      <c r="A113" t="str">
        <f t="shared" si="1"/>
        <v>73_2</v>
      </c>
      <c r="B113">
        <v>2</v>
      </c>
      <c r="C113" s="1" t="s">
        <v>26</v>
      </c>
      <c r="D113" t="s">
        <v>80</v>
      </c>
      <c r="E113">
        <v>263.93</v>
      </c>
    </row>
    <row r="114" spans="1:5" x14ac:dyDescent="0.35">
      <c r="A114" t="str">
        <f t="shared" si="1"/>
        <v>73_3</v>
      </c>
      <c r="B114">
        <v>3</v>
      </c>
      <c r="C114" s="1" t="s">
        <v>26</v>
      </c>
      <c r="D114" t="s">
        <v>72</v>
      </c>
      <c r="E114">
        <v>253.98000000000002</v>
      </c>
    </row>
    <row r="115" spans="1:5" x14ac:dyDescent="0.35">
      <c r="A115" t="str">
        <f t="shared" si="1"/>
        <v>73_4</v>
      </c>
      <c r="B115">
        <v>4</v>
      </c>
      <c r="C115" s="1" t="s">
        <v>26</v>
      </c>
      <c r="D115" t="s">
        <v>77</v>
      </c>
      <c r="E115">
        <v>252.42</v>
      </c>
    </row>
    <row r="116" spans="1:5" x14ac:dyDescent="0.35">
      <c r="A116" t="str">
        <f t="shared" si="1"/>
        <v>73_5</v>
      </c>
      <c r="B116">
        <v>5</v>
      </c>
      <c r="C116" s="1" t="s">
        <v>26</v>
      </c>
      <c r="D116" t="s">
        <v>83</v>
      </c>
      <c r="E116">
        <v>227.47</v>
      </c>
    </row>
    <row r="117" spans="1:5" x14ac:dyDescent="0.35">
      <c r="A117" t="str">
        <f t="shared" si="1"/>
        <v>73_6</v>
      </c>
      <c r="B117">
        <v>6</v>
      </c>
      <c r="C117" s="1" t="s">
        <v>26</v>
      </c>
      <c r="D117" t="s">
        <v>79</v>
      </c>
      <c r="E117">
        <v>218.33999999999997</v>
      </c>
    </row>
    <row r="118" spans="1:5" x14ac:dyDescent="0.35">
      <c r="A118" t="str">
        <f t="shared" si="1"/>
        <v>73_7</v>
      </c>
      <c r="B118">
        <v>7</v>
      </c>
      <c r="C118" s="1" t="s">
        <v>26</v>
      </c>
      <c r="D118" t="s">
        <v>71</v>
      </c>
      <c r="E118">
        <v>206.97</v>
      </c>
    </row>
    <row r="119" spans="1:5" x14ac:dyDescent="0.35">
      <c r="A119" t="str">
        <f t="shared" si="1"/>
        <v>73_8</v>
      </c>
      <c r="B119">
        <v>8</v>
      </c>
      <c r="C119" s="1" t="s">
        <v>26</v>
      </c>
      <c r="D119" t="s">
        <v>68</v>
      </c>
      <c r="E119">
        <v>194.67999999999998</v>
      </c>
    </row>
    <row r="120" spans="1:5" x14ac:dyDescent="0.35">
      <c r="A120" t="str">
        <f t="shared" si="1"/>
        <v>73_9</v>
      </c>
      <c r="B120">
        <v>9</v>
      </c>
      <c r="C120" s="1" t="s">
        <v>26</v>
      </c>
      <c r="D120" t="s">
        <v>67</v>
      </c>
      <c r="E120">
        <v>185.43</v>
      </c>
    </row>
    <row r="121" spans="1:5" x14ac:dyDescent="0.35">
      <c r="A121" t="str">
        <f t="shared" si="1"/>
        <v>73_10</v>
      </c>
      <c r="B121">
        <v>10</v>
      </c>
      <c r="C121" s="1" t="s">
        <v>26</v>
      </c>
      <c r="D121" t="s">
        <v>65</v>
      </c>
      <c r="E121">
        <v>182.07</v>
      </c>
    </row>
    <row r="122" spans="1:5" x14ac:dyDescent="0.35">
      <c r="A122" t="str">
        <f t="shared" si="1"/>
        <v>73_Tous secteurs</v>
      </c>
      <c r="B122" t="s">
        <v>45</v>
      </c>
      <c r="C122" s="1" t="s">
        <v>26</v>
      </c>
      <c r="D122" t="s">
        <v>45</v>
      </c>
      <c r="E122">
        <v>4889.6800000000012</v>
      </c>
    </row>
    <row r="123" spans="1:5" x14ac:dyDescent="0.35">
      <c r="A123" t="str">
        <f t="shared" si="1"/>
        <v>74_1</v>
      </c>
      <c r="B123">
        <v>1</v>
      </c>
      <c r="C123" s="1" t="s">
        <v>27</v>
      </c>
      <c r="D123" t="s">
        <v>67</v>
      </c>
      <c r="E123">
        <v>1945.48</v>
      </c>
    </row>
    <row r="124" spans="1:5" x14ac:dyDescent="0.35">
      <c r="A124" t="str">
        <f t="shared" si="1"/>
        <v>74_2</v>
      </c>
      <c r="B124">
        <v>2</v>
      </c>
      <c r="C124" s="1" t="s">
        <v>27</v>
      </c>
      <c r="D124" t="s">
        <v>64</v>
      </c>
      <c r="E124">
        <v>1363.98</v>
      </c>
    </row>
    <row r="125" spans="1:5" x14ac:dyDescent="0.35">
      <c r="A125" t="str">
        <f t="shared" si="1"/>
        <v>74_3</v>
      </c>
      <c r="B125">
        <v>3</v>
      </c>
      <c r="C125" s="1" t="s">
        <v>27</v>
      </c>
      <c r="D125" t="s">
        <v>71</v>
      </c>
      <c r="E125">
        <v>762.26</v>
      </c>
    </row>
    <row r="126" spans="1:5" x14ac:dyDescent="0.35">
      <c r="A126" t="str">
        <f t="shared" si="1"/>
        <v>74_4</v>
      </c>
      <c r="B126">
        <v>4</v>
      </c>
      <c r="C126" s="1" t="s">
        <v>27</v>
      </c>
      <c r="D126" t="s">
        <v>73</v>
      </c>
      <c r="E126">
        <v>391.15</v>
      </c>
    </row>
    <row r="127" spans="1:5" x14ac:dyDescent="0.35">
      <c r="A127" t="str">
        <f t="shared" si="1"/>
        <v>74_5</v>
      </c>
      <c r="B127">
        <v>5</v>
      </c>
      <c r="C127" s="1" t="s">
        <v>27</v>
      </c>
      <c r="D127" t="s">
        <v>69</v>
      </c>
      <c r="E127">
        <v>365.66999999999996</v>
      </c>
    </row>
    <row r="128" spans="1:5" x14ac:dyDescent="0.35">
      <c r="A128" t="str">
        <f t="shared" si="1"/>
        <v>74_6</v>
      </c>
      <c r="B128">
        <v>6</v>
      </c>
      <c r="C128" s="1" t="s">
        <v>27</v>
      </c>
      <c r="D128" t="s">
        <v>68</v>
      </c>
      <c r="E128">
        <v>354.58</v>
      </c>
    </row>
    <row r="129" spans="1:5" x14ac:dyDescent="0.35">
      <c r="A129" t="str">
        <f t="shared" si="1"/>
        <v>74_7</v>
      </c>
      <c r="B129">
        <v>7</v>
      </c>
      <c r="C129" s="1" t="s">
        <v>27</v>
      </c>
      <c r="D129" t="s">
        <v>83</v>
      </c>
      <c r="E129">
        <v>299.89000000000004</v>
      </c>
    </row>
    <row r="130" spans="1:5" x14ac:dyDescent="0.35">
      <c r="A130" t="str">
        <f t="shared" si="1"/>
        <v>74_8</v>
      </c>
      <c r="B130">
        <v>8</v>
      </c>
      <c r="C130" s="1" t="s">
        <v>27</v>
      </c>
      <c r="D130" t="s">
        <v>66</v>
      </c>
      <c r="E130">
        <v>274.67</v>
      </c>
    </row>
    <row r="131" spans="1:5" x14ac:dyDescent="0.35">
      <c r="A131" t="str">
        <f t="shared" ref="A131:A133" si="2">C131&amp;"_"&amp;B131</f>
        <v>74_9</v>
      </c>
      <c r="B131">
        <v>9</v>
      </c>
      <c r="C131" s="1" t="s">
        <v>27</v>
      </c>
      <c r="D131" t="s">
        <v>79</v>
      </c>
      <c r="E131">
        <v>266.46000000000004</v>
      </c>
    </row>
    <row r="132" spans="1:5" x14ac:dyDescent="0.35">
      <c r="A132" t="str">
        <f t="shared" si="2"/>
        <v>74_10</v>
      </c>
      <c r="B132">
        <v>10</v>
      </c>
      <c r="C132" s="1" t="s">
        <v>27</v>
      </c>
      <c r="D132" t="s">
        <v>70</v>
      </c>
      <c r="E132">
        <v>240.02</v>
      </c>
    </row>
    <row r="133" spans="1:5" x14ac:dyDescent="0.35">
      <c r="A133" t="str">
        <f t="shared" si="2"/>
        <v>74_Tous secteurs</v>
      </c>
      <c r="B133" t="s">
        <v>45</v>
      </c>
      <c r="C133" s="1" t="s">
        <v>27</v>
      </c>
      <c r="D133" t="s">
        <v>45</v>
      </c>
      <c r="E133">
        <v>9492.880000000001</v>
      </c>
    </row>
    <row r="134" spans="1:5" x14ac:dyDescent="0.35">
      <c r="C134" s="1"/>
    </row>
    <row r="135" spans="1:5" x14ac:dyDescent="0.35">
      <c r="C135" s="1"/>
    </row>
    <row r="136" spans="1:5" x14ac:dyDescent="0.35">
      <c r="C136" s="1"/>
    </row>
    <row r="137" spans="1:5" x14ac:dyDescent="0.35">
      <c r="C137" s="1"/>
    </row>
    <row r="138" spans="1:5" x14ac:dyDescent="0.35">
      <c r="C138" s="1"/>
    </row>
    <row r="139" spans="1:5" x14ac:dyDescent="0.35">
      <c r="C13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6"/>
  <sheetViews>
    <sheetView workbookViewId="0">
      <selection activeCell="B23" sqref="B23"/>
    </sheetView>
  </sheetViews>
  <sheetFormatPr baseColWidth="10" defaultRowHeight="14.5" x14ac:dyDescent="0.35"/>
  <cols>
    <col min="1" max="1" width="9.54296875" customWidth="1"/>
    <col min="2" max="2" width="6.1796875" bestFit="1" customWidth="1"/>
    <col min="3" max="3" width="5.81640625" customWidth="1"/>
    <col min="4" max="4" width="49" customWidth="1"/>
  </cols>
  <sheetData>
    <row r="1" spans="1:25" x14ac:dyDescent="0.35">
      <c r="A1" t="s">
        <v>28</v>
      </c>
      <c r="B1" t="s">
        <v>245</v>
      </c>
      <c r="C1" t="s">
        <v>0</v>
      </c>
      <c r="D1" t="s">
        <v>2</v>
      </c>
      <c r="E1" t="s">
        <v>246</v>
      </c>
      <c r="F1" t="s">
        <v>247</v>
      </c>
      <c r="G1" t="s">
        <v>248</v>
      </c>
      <c r="H1" t="s">
        <v>249</v>
      </c>
      <c r="I1" t="s">
        <v>250</v>
      </c>
      <c r="J1" t="s">
        <v>251</v>
      </c>
      <c r="K1" t="s">
        <v>252</v>
      </c>
      <c r="L1" t="s">
        <v>253</v>
      </c>
      <c r="M1" t="s">
        <v>254</v>
      </c>
      <c r="N1" t="s">
        <v>255</v>
      </c>
      <c r="O1" t="s">
        <v>256</v>
      </c>
      <c r="P1" t="s">
        <v>257</v>
      </c>
      <c r="Q1" t="s">
        <v>258</v>
      </c>
      <c r="R1" t="s">
        <v>259</v>
      </c>
      <c r="S1" t="s">
        <v>260</v>
      </c>
      <c r="T1" t="s">
        <v>261</v>
      </c>
      <c r="U1" t="s">
        <v>262</v>
      </c>
      <c r="V1" t="s">
        <v>263</v>
      </c>
      <c r="W1" t="s">
        <v>264</v>
      </c>
      <c r="X1" t="s">
        <v>265</v>
      </c>
      <c r="Y1" t="s">
        <v>266</v>
      </c>
    </row>
    <row r="2" spans="1:25" x14ac:dyDescent="0.35">
      <c r="A2" t="str">
        <f>C2&amp;"_"&amp;B2</f>
        <v>01_1</v>
      </c>
      <c r="B2">
        <v>1</v>
      </c>
      <c r="C2" s="1" t="s">
        <v>1</v>
      </c>
      <c r="D2" t="s">
        <v>6</v>
      </c>
      <c r="E2">
        <f t="shared" ref="E2:K33" si="0">IF(S2&lt;5,"S",L2)</f>
        <v>8.9569516633176555E-2</v>
      </c>
      <c r="F2">
        <f t="shared" si="0"/>
        <v>8.6786326036618955E-2</v>
      </c>
      <c r="G2">
        <f t="shared" si="0"/>
        <v>9.0724883962959774E-2</v>
      </c>
      <c r="H2">
        <f t="shared" si="0"/>
        <v>9.2457428935381683E-2</v>
      </c>
      <c r="I2">
        <f t="shared" si="0"/>
        <v>9.2960939289524466E-2</v>
      </c>
      <c r="J2">
        <f t="shared" si="0"/>
        <v>0.10413597463397242</v>
      </c>
      <c r="K2">
        <f t="shared" si="0"/>
        <v>0.10800695017632637</v>
      </c>
      <c r="L2">
        <v>8.9569516633176555E-2</v>
      </c>
      <c r="M2">
        <v>8.6786326036618955E-2</v>
      </c>
      <c r="N2">
        <v>9.0724883962959774E-2</v>
      </c>
      <c r="O2">
        <v>9.2457428935381683E-2</v>
      </c>
      <c r="P2">
        <v>9.2960939289524466E-2</v>
      </c>
      <c r="Q2">
        <v>0.10413597463397242</v>
      </c>
      <c r="R2">
        <v>0.10800695017632637</v>
      </c>
      <c r="S2">
        <v>2371.2538682200002</v>
      </c>
      <c r="T2">
        <v>2637.9658962439698</v>
      </c>
      <c r="U2">
        <v>2370.18162518896</v>
      </c>
      <c r="V2">
        <v>2753.94844921288</v>
      </c>
      <c r="W2">
        <v>2669.8801804862601</v>
      </c>
      <c r="X2">
        <v>3347.65870167605</v>
      </c>
      <c r="Y2">
        <v>2975.7199543965398</v>
      </c>
    </row>
    <row r="3" spans="1:25" x14ac:dyDescent="0.35">
      <c r="A3" t="str">
        <f t="shared" ref="A3:A66" si="1">C3&amp;"_"&amp;B3</f>
        <v>01_2</v>
      </c>
      <c r="B3">
        <v>2</v>
      </c>
      <c r="C3" s="1" t="s">
        <v>1</v>
      </c>
      <c r="D3" t="s">
        <v>9</v>
      </c>
      <c r="E3">
        <f t="shared" si="0"/>
        <v>5.6466814347616044E-2</v>
      </c>
      <c r="F3">
        <f t="shared" si="0"/>
        <v>6.9979910661784869E-2</v>
      </c>
      <c r="G3">
        <f t="shared" si="0"/>
        <v>8.3801379229987177E-2</v>
      </c>
      <c r="H3">
        <f t="shared" si="0"/>
        <v>7.8973329771580433E-2</v>
      </c>
      <c r="I3">
        <f t="shared" si="0"/>
        <v>8.935770975862431E-2</v>
      </c>
      <c r="J3">
        <f t="shared" si="0"/>
        <v>0.10408762993840799</v>
      </c>
      <c r="K3">
        <f t="shared" si="0"/>
        <v>0.13848386770110588</v>
      </c>
      <c r="L3">
        <v>5.6466814347616044E-2</v>
      </c>
      <c r="M3">
        <v>6.9979910661784869E-2</v>
      </c>
      <c r="N3">
        <v>8.3801379229987177E-2</v>
      </c>
      <c r="O3">
        <v>7.8973329771580433E-2</v>
      </c>
      <c r="P3">
        <v>8.935770975862431E-2</v>
      </c>
      <c r="Q3">
        <v>0.10408762993840799</v>
      </c>
      <c r="R3">
        <v>0.13848386770110588</v>
      </c>
      <c r="S3">
        <v>553.85894485571396</v>
      </c>
      <c r="T3">
        <v>937.63165202567598</v>
      </c>
      <c r="U3">
        <v>1065.05380573917</v>
      </c>
      <c r="V3">
        <v>1010.0145857648999</v>
      </c>
      <c r="W3">
        <v>1218.2396259377199</v>
      </c>
      <c r="X3">
        <v>1610.5932895875601</v>
      </c>
      <c r="Y3">
        <v>1843.47816601661</v>
      </c>
    </row>
    <row r="4" spans="1:25" x14ac:dyDescent="0.35">
      <c r="A4" t="str">
        <f t="shared" si="1"/>
        <v>01_3</v>
      </c>
      <c r="B4">
        <v>3</v>
      </c>
      <c r="C4" s="1" t="s">
        <v>1</v>
      </c>
      <c r="D4" t="s">
        <v>8</v>
      </c>
      <c r="E4">
        <f t="shared" si="0"/>
        <v>3.4495020419565613E-2</v>
      </c>
      <c r="F4">
        <f t="shared" si="0"/>
        <v>2.8407272949609375E-2</v>
      </c>
      <c r="G4">
        <f t="shared" si="0"/>
        <v>2.8027776721042497E-2</v>
      </c>
      <c r="H4">
        <f t="shared" si="0"/>
        <v>2.9207557098702312E-2</v>
      </c>
      <c r="I4">
        <f t="shared" si="0"/>
        <v>2.9474672208487103E-2</v>
      </c>
      <c r="J4">
        <f t="shared" si="0"/>
        <v>3.129521020011581E-2</v>
      </c>
      <c r="K4">
        <f t="shared" si="0"/>
        <v>3.1918587071712329E-2</v>
      </c>
      <c r="L4">
        <v>3.4495020419565613E-2</v>
      </c>
      <c r="M4">
        <v>2.8407272949609375E-2</v>
      </c>
      <c r="N4">
        <v>2.8027776721042497E-2</v>
      </c>
      <c r="O4">
        <v>2.9207557098702312E-2</v>
      </c>
      <c r="P4">
        <v>2.9474672208487103E-2</v>
      </c>
      <c r="Q4">
        <v>3.129521020011581E-2</v>
      </c>
      <c r="R4">
        <v>3.1918587071712329E-2</v>
      </c>
      <c r="S4">
        <v>741.53437186468705</v>
      </c>
      <c r="T4">
        <v>772.51858585962498</v>
      </c>
      <c r="U4">
        <v>683.01867718845494</v>
      </c>
      <c r="V4">
        <v>734.45025025852397</v>
      </c>
      <c r="W4">
        <v>781.44373241656899</v>
      </c>
      <c r="X4">
        <v>812.03333166207995</v>
      </c>
      <c r="Y4">
        <v>872.75668961616998</v>
      </c>
    </row>
    <row r="5" spans="1:25" x14ac:dyDescent="0.35">
      <c r="A5" t="str">
        <f t="shared" si="1"/>
        <v>01_4</v>
      </c>
      <c r="B5">
        <v>4</v>
      </c>
      <c r="C5" s="1" t="s">
        <v>1</v>
      </c>
      <c r="D5" t="s">
        <v>7</v>
      </c>
      <c r="E5">
        <f t="shared" si="0"/>
        <v>6.2344482498057525E-2</v>
      </c>
      <c r="F5">
        <f t="shared" si="0"/>
        <v>6.9109014756107451E-2</v>
      </c>
      <c r="G5">
        <f t="shared" si="0"/>
        <v>6.0414441658752857E-2</v>
      </c>
      <c r="H5">
        <f t="shared" si="0"/>
        <v>5.7640074239863816E-2</v>
      </c>
      <c r="I5">
        <f t="shared" si="0"/>
        <v>6.3913287652601763E-2</v>
      </c>
      <c r="J5">
        <f t="shared" si="0"/>
        <v>6.9150796726480529E-2</v>
      </c>
      <c r="K5">
        <f t="shared" si="0"/>
        <v>7.2907324820249766E-2</v>
      </c>
      <c r="L5">
        <v>6.2344482498057525E-2</v>
      </c>
      <c r="M5">
        <v>6.9109014756107451E-2</v>
      </c>
      <c r="N5">
        <v>6.0414441658752857E-2</v>
      </c>
      <c r="O5">
        <v>5.7640074239863816E-2</v>
      </c>
      <c r="P5">
        <v>6.3913287652601763E-2</v>
      </c>
      <c r="Q5">
        <v>6.9150796726480529E-2</v>
      </c>
      <c r="R5">
        <v>7.2907324820249766E-2</v>
      </c>
      <c r="S5">
        <v>787.95547918282205</v>
      </c>
      <c r="T5">
        <v>939.43040863358704</v>
      </c>
      <c r="U5">
        <v>712.311363705546</v>
      </c>
      <c r="V5">
        <v>779.28077251413004</v>
      </c>
      <c r="W5">
        <v>826.23129855382297</v>
      </c>
      <c r="X5">
        <v>969.63963559979004</v>
      </c>
      <c r="Y5">
        <v>853.096948426425</v>
      </c>
    </row>
    <row r="6" spans="1:25" x14ac:dyDescent="0.35">
      <c r="A6" t="str">
        <f t="shared" si="1"/>
        <v>01_5</v>
      </c>
      <c r="B6">
        <v>5</v>
      </c>
      <c r="C6" s="1" t="s">
        <v>1</v>
      </c>
      <c r="D6" t="s">
        <v>14</v>
      </c>
      <c r="E6">
        <f t="shared" si="0"/>
        <v>2.4818317640175343E-2</v>
      </c>
      <c r="F6">
        <f t="shared" si="0"/>
        <v>3.1433469262588019E-2</v>
      </c>
      <c r="G6">
        <f t="shared" si="0"/>
        <v>3.1103121472505515E-2</v>
      </c>
      <c r="H6">
        <f t="shared" si="0"/>
        <v>3.5540464247933154E-2</v>
      </c>
      <c r="I6">
        <f t="shared" si="0"/>
        <v>4.4879162593874103E-2</v>
      </c>
      <c r="J6">
        <f t="shared" si="0"/>
        <v>5.0864692735677793E-2</v>
      </c>
      <c r="K6">
        <f t="shared" si="0"/>
        <v>5.5389193708186034E-2</v>
      </c>
      <c r="L6">
        <v>2.4818317640175343E-2</v>
      </c>
      <c r="M6">
        <v>3.1433469262588019E-2</v>
      </c>
      <c r="N6">
        <v>3.1103121472505515E-2</v>
      </c>
      <c r="O6">
        <v>3.5540464247933154E-2</v>
      </c>
      <c r="P6">
        <v>4.4879162593874103E-2</v>
      </c>
      <c r="Q6">
        <v>5.0864692735677793E-2</v>
      </c>
      <c r="R6">
        <v>5.5389193708186034E-2</v>
      </c>
      <c r="S6">
        <v>242.260027718662</v>
      </c>
      <c r="T6">
        <v>274.62819172386298</v>
      </c>
      <c r="U6">
        <v>391.80485300229799</v>
      </c>
      <c r="V6">
        <v>511.70160148105703</v>
      </c>
      <c r="W6">
        <v>554.42480580304505</v>
      </c>
      <c r="X6">
        <v>755.49340055749803</v>
      </c>
      <c r="Y6">
        <v>746.89645135182604</v>
      </c>
    </row>
    <row r="7" spans="1:25" x14ac:dyDescent="0.35">
      <c r="A7" t="str">
        <f t="shared" si="1"/>
        <v>01_6</v>
      </c>
      <c r="B7">
        <v>6</v>
      </c>
      <c r="C7" s="1" t="s">
        <v>1</v>
      </c>
      <c r="D7" t="s">
        <v>4</v>
      </c>
      <c r="E7">
        <f t="shared" si="0"/>
        <v>7.5255350696555923E-2</v>
      </c>
      <c r="F7">
        <f t="shared" si="0"/>
        <v>5.6635019269435802E-2</v>
      </c>
      <c r="G7">
        <f t="shared" si="0"/>
        <v>6.3765760010052866E-2</v>
      </c>
      <c r="H7">
        <f t="shared" si="0"/>
        <v>6.6081280657533714E-2</v>
      </c>
      <c r="I7">
        <f t="shared" si="0"/>
        <v>6.9490111673945504E-2</v>
      </c>
      <c r="J7">
        <f t="shared" si="0"/>
        <v>8.3572167332761085E-2</v>
      </c>
      <c r="K7">
        <f t="shared" si="0"/>
        <v>0.10060127420684392</v>
      </c>
      <c r="L7">
        <v>7.5255350696555923E-2</v>
      </c>
      <c r="M7">
        <v>5.6635019269435802E-2</v>
      </c>
      <c r="N7">
        <v>6.3765760010052866E-2</v>
      </c>
      <c r="O7">
        <v>6.6081280657533714E-2</v>
      </c>
      <c r="P7">
        <v>6.9490111673945504E-2</v>
      </c>
      <c r="Q7">
        <v>8.3572167332761085E-2</v>
      </c>
      <c r="R7">
        <v>0.10060127420684392</v>
      </c>
      <c r="S7">
        <v>544.58276861455499</v>
      </c>
      <c r="T7">
        <v>466.42309896363298</v>
      </c>
      <c r="U7">
        <v>412.415509045345</v>
      </c>
      <c r="V7">
        <v>573.06007926054804</v>
      </c>
      <c r="W7">
        <v>635.96537343274497</v>
      </c>
      <c r="X7">
        <v>797.49634876885796</v>
      </c>
      <c r="Y7">
        <v>721.93576671168398</v>
      </c>
    </row>
    <row r="8" spans="1:25" x14ac:dyDescent="0.35">
      <c r="A8" t="str">
        <f t="shared" si="1"/>
        <v>01_7</v>
      </c>
      <c r="B8">
        <v>7</v>
      </c>
      <c r="C8" s="1" t="s">
        <v>1</v>
      </c>
      <c r="D8" t="s">
        <v>267</v>
      </c>
      <c r="E8">
        <f t="shared" si="0"/>
        <v>5.5137803322141139E-2</v>
      </c>
      <c r="F8">
        <f t="shared" si="0"/>
        <v>4.7286954327222984E-2</v>
      </c>
      <c r="G8">
        <f t="shared" si="0"/>
        <v>6.4546565907963968E-2</v>
      </c>
      <c r="H8">
        <f t="shared" si="0"/>
        <v>8.0491389101123245E-2</v>
      </c>
      <c r="I8">
        <f t="shared" si="0"/>
        <v>8.8084905205257205E-2</v>
      </c>
      <c r="J8">
        <f t="shared" si="0"/>
        <v>9.6493164395304074E-2</v>
      </c>
      <c r="K8">
        <f t="shared" si="0"/>
        <v>9.981725087878851E-2</v>
      </c>
      <c r="L8">
        <v>5.5137803322141139E-2</v>
      </c>
      <c r="M8">
        <v>4.7286954327222984E-2</v>
      </c>
      <c r="N8">
        <v>6.4546565907963968E-2</v>
      </c>
      <c r="O8">
        <v>8.0491389101123245E-2</v>
      </c>
      <c r="P8">
        <v>8.8084905205257205E-2</v>
      </c>
      <c r="Q8">
        <v>9.6493164395304074E-2</v>
      </c>
      <c r="R8">
        <v>9.981725087878851E-2</v>
      </c>
      <c r="S8">
        <v>281.247790864622</v>
      </c>
      <c r="T8">
        <v>285.78111320756102</v>
      </c>
      <c r="U8">
        <v>334.62065463867901</v>
      </c>
      <c r="V8">
        <v>452.99225590717202</v>
      </c>
      <c r="W8">
        <v>620.19780892395102</v>
      </c>
      <c r="X8">
        <v>533.08581383745104</v>
      </c>
      <c r="Y8">
        <v>591.15152882434904</v>
      </c>
    </row>
    <row r="9" spans="1:25" x14ac:dyDescent="0.35">
      <c r="A9" t="str">
        <f t="shared" si="1"/>
        <v>01_8</v>
      </c>
      <c r="B9">
        <v>8</v>
      </c>
      <c r="C9" s="1" t="s">
        <v>1</v>
      </c>
      <c r="D9" t="s">
        <v>5</v>
      </c>
      <c r="E9">
        <f t="shared" si="0"/>
        <v>9.0081708085626475E-2</v>
      </c>
      <c r="F9">
        <f t="shared" si="0"/>
        <v>7.4951100598982454E-2</v>
      </c>
      <c r="G9">
        <f t="shared" si="0"/>
        <v>7.3393307365213378E-2</v>
      </c>
      <c r="H9">
        <f t="shared" si="0"/>
        <v>9.9795203274001681E-2</v>
      </c>
      <c r="I9">
        <f t="shared" si="0"/>
        <v>0.11827144745813448</v>
      </c>
      <c r="J9">
        <f t="shared" si="0"/>
        <v>0.14450724139869417</v>
      </c>
      <c r="K9">
        <f t="shared" si="0"/>
        <v>0.14227070343451309</v>
      </c>
      <c r="L9">
        <v>9.0081708085626475E-2</v>
      </c>
      <c r="M9">
        <v>7.4951100598982454E-2</v>
      </c>
      <c r="N9">
        <v>7.3393307365213378E-2</v>
      </c>
      <c r="O9">
        <v>9.9795203274001681E-2</v>
      </c>
      <c r="P9">
        <v>0.11827144745813448</v>
      </c>
      <c r="Q9">
        <v>0.14450724139869417</v>
      </c>
      <c r="R9">
        <v>0.14227070343451309</v>
      </c>
      <c r="S9">
        <v>187.66608402520501</v>
      </c>
      <c r="T9">
        <v>337.83291774367598</v>
      </c>
      <c r="U9">
        <v>141.53588542165701</v>
      </c>
      <c r="V9">
        <v>467.03261770097299</v>
      </c>
      <c r="W9">
        <v>461.65442734372402</v>
      </c>
      <c r="X9">
        <v>666.33853492425101</v>
      </c>
      <c r="Y9">
        <v>568.73831674707901</v>
      </c>
    </row>
    <row r="10" spans="1:25" x14ac:dyDescent="0.35">
      <c r="A10" t="str">
        <f t="shared" si="1"/>
        <v>01_9</v>
      </c>
      <c r="B10">
        <v>9</v>
      </c>
      <c r="C10" s="1" t="s">
        <v>1</v>
      </c>
      <c r="D10" t="s">
        <v>268</v>
      </c>
      <c r="E10">
        <f t="shared" si="0"/>
        <v>2.0176646443870339E-2</v>
      </c>
      <c r="F10">
        <f t="shared" si="0"/>
        <v>1.8533321161138146E-2</v>
      </c>
      <c r="G10">
        <f t="shared" si="0"/>
        <v>2.0512950956364951E-2</v>
      </c>
      <c r="H10">
        <f t="shared" si="0"/>
        <v>1.9920208948898607E-2</v>
      </c>
      <c r="I10">
        <f t="shared" si="0"/>
        <v>2.2034856632531664E-2</v>
      </c>
      <c r="J10">
        <f t="shared" si="0"/>
        <v>2.6372508177113299E-2</v>
      </c>
      <c r="K10">
        <f t="shared" si="0"/>
        <v>2.1783271988985047E-2</v>
      </c>
      <c r="L10">
        <v>2.0176646443870339E-2</v>
      </c>
      <c r="M10">
        <v>1.8533321161138146E-2</v>
      </c>
      <c r="N10">
        <v>2.0512950956364951E-2</v>
      </c>
      <c r="O10">
        <v>1.9920208948898607E-2</v>
      </c>
      <c r="P10">
        <v>2.2034856632531664E-2</v>
      </c>
      <c r="Q10">
        <v>2.6372508177113299E-2</v>
      </c>
      <c r="R10">
        <v>2.1783271988985047E-2</v>
      </c>
      <c r="S10">
        <v>83.735647448768503</v>
      </c>
      <c r="T10">
        <v>100.23369708709799</v>
      </c>
      <c r="U10">
        <v>92.215754194960695</v>
      </c>
      <c r="V10">
        <v>124.06578402290273</v>
      </c>
      <c r="W10">
        <v>122.573642387188</v>
      </c>
      <c r="X10">
        <v>128.06704913190458</v>
      </c>
      <c r="Y10">
        <v>103.74333046644099</v>
      </c>
    </row>
    <row r="11" spans="1:25" x14ac:dyDescent="0.35">
      <c r="A11" t="str">
        <f t="shared" si="1"/>
        <v>01_10</v>
      </c>
      <c r="B11">
        <v>10</v>
      </c>
      <c r="C11" s="1" t="s">
        <v>1</v>
      </c>
      <c r="D11" t="s">
        <v>12</v>
      </c>
      <c r="E11">
        <f t="shared" si="0"/>
        <v>8.5321062786863616E-3</v>
      </c>
      <c r="F11">
        <f t="shared" si="0"/>
        <v>6.5318074174544856E-3</v>
      </c>
      <c r="G11">
        <f t="shared" si="0"/>
        <v>7.5633540562598566E-3</v>
      </c>
      <c r="H11">
        <f t="shared" si="0"/>
        <v>6.203732546160314E-3</v>
      </c>
      <c r="I11">
        <f t="shared" si="0"/>
        <v>5.7939591840591755E-3</v>
      </c>
      <c r="J11">
        <f t="shared" si="0"/>
        <v>1.3256793700254781E-2</v>
      </c>
      <c r="K11">
        <f t="shared" si="0"/>
        <v>1.772166558602124E-2</v>
      </c>
      <c r="L11">
        <v>8.5321062786863616E-3</v>
      </c>
      <c r="M11">
        <v>6.5318074174544856E-3</v>
      </c>
      <c r="N11">
        <v>7.5633540562598566E-3</v>
      </c>
      <c r="O11">
        <v>6.203732546160314E-3</v>
      </c>
      <c r="P11">
        <v>5.7939591840591755E-3</v>
      </c>
      <c r="Q11">
        <v>1.3256793700254781E-2</v>
      </c>
      <c r="R11">
        <v>1.772166558602124E-2</v>
      </c>
      <c r="S11">
        <v>19.586877094274001</v>
      </c>
      <c r="T11">
        <v>21.7125318661253</v>
      </c>
      <c r="U11">
        <v>21.173569137805998</v>
      </c>
      <c r="V11">
        <v>16.184268094610001</v>
      </c>
      <c r="W11">
        <v>26.685577951364699</v>
      </c>
      <c r="X11">
        <v>68.924590915725702</v>
      </c>
      <c r="Y11">
        <v>65.332020550193505</v>
      </c>
    </row>
    <row r="12" spans="1:25" x14ac:dyDescent="0.35">
      <c r="A12" t="str">
        <f t="shared" si="1"/>
        <v>01_11</v>
      </c>
      <c r="B12">
        <v>11</v>
      </c>
      <c r="C12" s="1" t="s">
        <v>1</v>
      </c>
      <c r="D12" t="s">
        <v>15</v>
      </c>
      <c r="E12">
        <f t="shared" si="0"/>
        <v>9.3575778789318131E-4</v>
      </c>
      <c r="F12">
        <f t="shared" si="0"/>
        <v>1.2157700873870483E-3</v>
      </c>
      <c r="G12">
        <f t="shared" si="0"/>
        <v>1.1121790345261012E-3</v>
      </c>
      <c r="H12">
        <f t="shared" si="0"/>
        <v>7.8372590624637057E-4</v>
      </c>
      <c r="I12">
        <f t="shared" si="0"/>
        <v>7.5813982525038215E-4</v>
      </c>
      <c r="J12">
        <f t="shared" si="0"/>
        <v>1.0869959695451138E-3</v>
      </c>
      <c r="K12">
        <f t="shared" si="0"/>
        <v>1.3586865692616873E-3</v>
      </c>
      <c r="L12">
        <v>9.3575778789318131E-4</v>
      </c>
      <c r="M12">
        <v>1.2157700873870483E-3</v>
      </c>
      <c r="N12">
        <v>1.1121790345261012E-3</v>
      </c>
      <c r="O12">
        <v>7.8372590624637057E-4</v>
      </c>
      <c r="P12">
        <v>7.5813982525038215E-4</v>
      </c>
      <c r="Q12">
        <v>1.0869959695451138E-3</v>
      </c>
      <c r="R12">
        <v>1.3586865692616873E-3</v>
      </c>
      <c r="S12">
        <v>44.394193596958601</v>
      </c>
      <c r="T12">
        <v>83.668179661952095</v>
      </c>
      <c r="U12">
        <v>48.9171105388805</v>
      </c>
      <c r="V12">
        <v>51.520515917718903</v>
      </c>
      <c r="W12">
        <v>46.272731908409703</v>
      </c>
      <c r="X12">
        <v>83.738878043824002</v>
      </c>
      <c r="Y12">
        <v>64.359174580491597</v>
      </c>
    </row>
    <row r="13" spans="1:25" x14ac:dyDescent="0.35">
      <c r="A13" t="str">
        <f t="shared" si="1"/>
        <v>01_12</v>
      </c>
      <c r="B13">
        <v>12</v>
      </c>
      <c r="C13" s="1" t="s">
        <v>1</v>
      </c>
      <c r="D13" t="s">
        <v>10</v>
      </c>
      <c r="E13">
        <f t="shared" si="0"/>
        <v>5.7806172121628004E-3</v>
      </c>
      <c r="F13">
        <f t="shared" si="0"/>
        <v>5.2747881245881478E-3</v>
      </c>
      <c r="G13">
        <f t="shared" si="0"/>
        <v>8.7216401549591385E-3</v>
      </c>
      <c r="H13">
        <f t="shared" si="0"/>
        <v>5.4513580424441479E-3</v>
      </c>
      <c r="I13">
        <f t="shared" si="0"/>
        <v>6.8972294026442083E-3</v>
      </c>
      <c r="J13">
        <f t="shared" si="0"/>
        <v>8.3647757764351675E-3</v>
      </c>
      <c r="K13">
        <f t="shared" si="0"/>
        <v>9.49823651948376E-3</v>
      </c>
      <c r="L13">
        <v>5.7806172121628004E-3</v>
      </c>
      <c r="M13">
        <v>5.2747881245881478E-3</v>
      </c>
      <c r="N13">
        <v>8.7216401549591385E-3</v>
      </c>
      <c r="O13">
        <v>5.4513580424441479E-3</v>
      </c>
      <c r="P13">
        <v>6.8972294026442083E-3</v>
      </c>
      <c r="Q13">
        <v>8.3647757764351675E-3</v>
      </c>
      <c r="R13">
        <v>9.49823651948376E-3</v>
      </c>
      <c r="S13">
        <v>33.062059278836998</v>
      </c>
      <c r="T13">
        <v>38.766779610370897</v>
      </c>
      <c r="U13">
        <v>36.448802151021297</v>
      </c>
      <c r="V13">
        <v>30.305105593658698</v>
      </c>
      <c r="W13">
        <v>44.764672935018403</v>
      </c>
      <c r="X13">
        <v>52.009082202427898</v>
      </c>
      <c r="Y13">
        <v>57.834332032937098</v>
      </c>
    </row>
    <row r="14" spans="1:25" x14ac:dyDescent="0.35">
      <c r="A14" t="str">
        <f t="shared" si="1"/>
        <v>01_13</v>
      </c>
      <c r="B14">
        <v>13</v>
      </c>
      <c r="C14" s="1" t="s">
        <v>1</v>
      </c>
      <c r="D14" t="s">
        <v>16</v>
      </c>
      <c r="E14">
        <f t="shared" si="0"/>
        <v>1.0211548503742672E-2</v>
      </c>
      <c r="F14">
        <f t="shared" si="0"/>
        <v>9.2967477890881379E-3</v>
      </c>
      <c r="G14">
        <f t="shared" si="0"/>
        <v>6.8973523320334292E-3</v>
      </c>
      <c r="H14">
        <f t="shared" si="0"/>
        <v>2.6923361288749411E-3</v>
      </c>
      <c r="I14">
        <f t="shared" si="0"/>
        <v>2.921546920414421E-3</v>
      </c>
      <c r="J14">
        <f t="shared" si="0"/>
        <v>2.0850059292153045E-3</v>
      </c>
      <c r="K14">
        <f t="shared" si="0"/>
        <v>3.2608400789072298E-3</v>
      </c>
      <c r="L14">
        <v>1.0211548503742672E-2</v>
      </c>
      <c r="M14">
        <v>9.2967477890881379E-3</v>
      </c>
      <c r="N14">
        <v>6.8973523320334292E-3</v>
      </c>
      <c r="O14">
        <v>2.6923361288749411E-3</v>
      </c>
      <c r="P14">
        <v>2.921546920414421E-3</v>
      </c>
      <c r="Q14">
        <v>2.0850059292153045E-3</v>
      </c>
      <c r="R14">
        <v>3.2608400789072298E-3</v>
      </c>
      <c r="S14">
        <v>106.83273936854999</v>
      </c>
      <c r="T14">
        <v>96.487452064066005</v>
      </c>
      <c r="U14">
        <v>21.4779078780136</v>
      </c>
      <c r="V14">
        <v>15.1337568773739</v>
      </c>
      <c r="W14">
        <v>30.0928957112897</v>
      </c>
      <c r="X14">
        <v>20.679614551531898</v>
      </c>
      <c r="Y14">
        <v>31.219087388036499</v>
      </c>
    </row>
    <row r="15" spans="1:25" x14ac:dyDescent="0.35">
      <c r="A15" t="str">
        <f t="shared" si="1"/>
        <v>01_14</v>
      </c>
      <c r="B15">
        <v>14</v>
      </c>
      <c r="C15" s="1" t="s">
        <v>1</v>
      </c>
      <c r="D15" t="s">
        <v>11</v>
      </c>
      <c r="E15">
        <f t="shared" si="0"/>
        <v>8.0378888499355091E-3</v>
      </c>
      <c r="F15" t="str">
        <f t="shared" si="0"/>
        <v>S</v>
      </c>
      <c r="G15">
        <f t="shared" si="0"/>
        <v>6.746055403680405E-3</v>
      </c>
      <c r="H15">
        <f t="shared" si="0"/>
        <v>7.4681290006325873E-3</v>
      </c>
      <c r="I15" t="str">
        <f t="shared" si="0"/>
        <v>S</v>
      </c>
      <c r="J15">
        <f t="shared" si="0"/>
        <v>9.2115821367742268E-3</v>
      </c>
      <c r="K15">
        <f t="shared" si="0"/>
        <v>9.5180876965454391E-3</v>
      </c>
      <c r="L15">
        <v>8.0378888499355091E-3</v>
      </c>
      <c r="M15">
        <v>8.8325820579188054E-3</v>
      </c>
      <c r="N15">
        <v>6.746055403680405E-3</v>
      </c>
      <c r="O15">
        <v>7.4681290006325873E-3</v>
      </c>
      <c r="P15">
        <v>5.9988777282225817E-3</v>
      </c>
      <c r="Q15">
        <v>9.2115821367742268E-3</v>
      </c>
      <c r="R15">
        <v>9.5180876965454391E-3</v>
      </c>
      <c r="S15">
        <v>9.7664761956858008</v>
      </c>
      <c r="T15">
        <v>2.51116402200357</v>
      </c>
      <c r="U15">
        <v>16.999825533710599</v>
      </c>
      <c r="V15">
        <v>18.881473338261401</v>
      </c>
      <c r="W15">
        <v>3.9313617617298302</v>
      </c>
      <c r="X15">
        <v>7.8220426655217699</v>
      </c>
      <c r="Y15">
        <v>18.558072061937199</v>
      </c>
    </row>
    <row r="16" spans="1:25" x14ac:dyDescent="0.35">
      <c r="A16" t="str">
        <f t="shared" si="1"/>
        <v>01_15</v>
      </c>
      <c r="B16">
        <v>15</v>
      </c>
      <c r="C16" s="1" t="s">
        <v>1</v>
      </c>
      <c r="D16" t="s">
        <v>3</v>
      </c>
      <c r="E16">
        <f t="shared" si="0"/>
        <v>1.1071546105611835E-2</v>
      </c>
      <c r="F16">
        <f t="shared" si="0"/>
        <v>1.7427356837793864E-2</v>
      </c>
      <c r="G16">
        <f t="shared" si="0"/>
        <v>3.374670254167049E-2</v>
      </c>
      <c r="H16">
        <f t="shared" si="0"/>
        <v>4.087473991767275E-2</v>
      </c>
      <c r="I16">
        <f t="shared" si="0"/>
        <v>2.727219877124603E-2</v>
      </c>
      <c r="J16">
        <f t="shared" si="0"/>
        <v>9.7272992032431185E-3</v>
      </c>
      <c r="K16">
        <f t="shared" si="0"/>
        <v>8.3465923698934595E-3</v>
      </c>
      <c r="L16">
        <v>1.1071546105611835E-2</v>
      </c>
      <c r="M16">
        <v>1.7427356837793864E-2</v>
      </c>
      <c r="N16">
        <v>3.374670254167049E-2</v>
      </c>
      <c r="O16">
        <v>4.087473991767275E-2</v>
      </c>
      <c r="P16">
        <v>2.727219877124603E-2</v>
      </c>
      <c r="Q16">
        <v>9.7272992032431185E-3</v>
      </c>
      <c r="R16">
        <v>8.3465923698934595E-3</v>
      </c>
      <c r="S16">
        <v>18.675297663970898</v>
      </c>
      <c r="T16">
        <v>64.107966448770696</v>
      </c>
      <c r="U16">
        <v>73.721181252353702</v>
      </c>
      <c r="V16">
        <v>81.469307343382994</v>
      </c>
      <c r="W16">
        <v>38.209678894572697</v>
      </c>
      <c r="X16">
        <v>12.9008939842034</v>
      </c>
      <c r="Y16">
        <v>13.761277232291199</v>
      </c>
    </row>
    <row r="17" spans="1:25" x14ac:dyDescent="0.35">
      <c r="A17" t="str">
        <f t="shared" si="1"/>
        <v>01_16</v>
      </c>
      <c r="B17">
        <v>16</v>
      </c>
      <c r="C17" s="1" t="s">
        <v>1</v>
      </c>
      <c r="D17" t="s">
        <v>13</v>
      </c>
      <c r="E17">
        <f t="shared" si="0"/>
        <v>5.5255690286458914E-3</v>
      </c>
      <c r="F17">
        <f t="shared" si="0"/>
        <v>9.4596851307027739E-3</v>
      </c>
      <c r="G17">
        <f t="shared" si="0"/>
        <v>7.3071202772758423E-3</v>
      </c>
      <c r="H17">
        <f t="shared" si="0"/>
        <v>8.8378795342088038E-3</v>
      </c>
      <c r="I17">
        <f t="shared" si="0"/>
        <v>1.1270158739208459E-2</v>
      </c>
      <c r="J17">
        <f t="shared" si="0"/>
        <v>9.2805147986223541E-3</v>
      </c>
      <c r="K17">
        <f t="shared" si="0"/>
        <v>6.1995226591402327E-3</v>
      </c>
      <c r="L17">
        <v>5.5255690286458914E-3</v>
      </c>
      <c r="M17">
        <v>9.4596851307027739E-3</v>
      </c>
      <c r="N17">
        <v>7.3071202772758423E-3</v>
      </c>
      <c r="O17">
        <v>8.8378795342088038E-3</v>
      </c>
      <c r="P17">
        <v>1.1270158739208459E-2</v>
      </c>
      <c r="Q17">
        <v>9.2805147986223541E-3</v>
      </c>
      <c r="R17">
        <v>6.1995226591402327E-3</v>
      </c>
      <c r="S17">
        <v>7.6800794981310698</v>
      </c>
      <c r="T17">
        <v>18.895716191099801</v>
      </c>
      <c r="U17">
        <v>11.1535532717627</v>
      </c>
      <c r="V17">
        <v>22.264436354340202</v>
      </c>
      <c r="W17">
        <v>19.5876623742286</v>
      </c>
      <c r="X17">
        <v>29.297746633749199</v>
      </c>
      <c r="Y17">
        <v>8.6233465990105191</v>
      </c>
    </row>
    <row r="18" spans="1:25" x14ac:dyDescent="0.35">
      <c r="A18" t="str">
        <f t="shared" si="1"/>
        <v>03_1</v>
      </c>
      <c r="B18">
        <v>1</v>
      </c>
      <c r="C18" s="1" t="s">
        <v>17</v>
      </c>
      <c r="D18" t="s">
        <v>6</v>
      </c>
      <c r="E18">
        <f t="shared" si="0"/>
        <v>7.3521324978464281E-2</v>
      </c>
      <c r="F18">
        <f t="shared" si="0"/>
        <v>5.5674387142533553E-2</v>
      </c>
      <c r="G18">
        <f t="shared" si="0"/>
        <v>6.9534525714794251E-2</v>
      </c>
      <c r="H18">
        <f t="shared" si="0"/>
        <v>6.9680738530861985E-2</v>
      </c>
      <c r="I18">
        <f t="shared" si="0"/>
        <v>8.5607982451375964E-2</v>
      </c>
      <c r="J18">
        <f t="shared" si="0"/>
        <v>0.10067720888674281</v>
      </c>
      <c r="K18">
        <f t="shared" si="0"/>
        <v>9.9143191640033976E-2</v>
      </c>
      <c r="L18">
        <v>7.3521324978464281E-2</v>
      </c>
      <c r="M18">
        <v>5.5674387142533553E-2</v>
      </c>
      <c r="N18">
        <v>6.9534525714794251E-2</v>
      </c>
      <c r="O18">
        <v>6.9680738530861985E-2</v>
      </c>
      <c r="P18">
        <v>8.5607982451375964E-2</v>
      </c>
      <c r="Q18">
        <v>0.10067720888674281</v>
      </c>
      <c r="R18">
        <v>9.9143191640033976E-2</v>
      </c>
      <c r="S18">
        <v>559.04138805362697</v>
      </c>
      <c r="T18">
        <v>728.800205287469</v>
      </c>
      <c r="U18">
        <v>796.11285264961998</v>
      </c>
      <c r="V18">
        <v>867.36007179837895</v>
      </c>
      <c r="W18">
        <v>1052.9525456131</v>
      </c>
      <c r="X18">
        <v>1174.3127442355201</v>
      </c>
      <c r="Y18">
        <v>1033.6152798498699</v>
      </c>
    </row>
    <row r="19" spans="1:25" x14ac:dyDescent="0.35">
      <c r="A19" t="str">
        <f t="shared" si="1"/>
        <v>03_2</v>
      </c>
      <c r="B19">
        <v>2</v>
      </c>
      <c r="C19" s="1" t="s">
        <v>17</v>
      </c>
      <c r="D19" t="s">
        <v>7</v>
      </c>
      <c r="E19">
        <f t="shared" si="0"/>
        <v>5.8369148386330422E-2</v>
      </c>
      <c r="F19">
        <f t="shared" si="0"/>
        <v>6.6059160456917537E-2</v>
      </c>
      <c r="G19">
        <f t="shared" si="0"/>
        <v>6.7029923145335082E-2</v>
      </c>
      <c r="H19">
        <f t="shared" si="0"/>
        <v>5.2958620357437577E-2</v>
      </c>
      <c r="I19">
        <f t="shared" si="0"/>
        <v>6.8375597016885059E-2</v>
      </c>
      <c r="J19">
        <f t="shared" si="0"/>
        <v>7.1495849031215739E-2</v>
      </c>
      <c r="K19">
        <f t="shared" si="0"/>
        <v>7.6607180203995401E-2</v>
      </c>
      <c r="L19">
        <v>5.8369148386330422E-2</v>
      </c>
      <c r="M19">
        <v>6.6059160456917537E-2</v>
      </c>
      <c r="N19">
        <v>6.7029923145335082E-2</v>
      </c>
      <c r="O19">
        <v>5.2958620357437577E-2</v>
      </c>
      <c r="P19">
        <v>6.8375597016885059E-2</v>
      </c>
      <c r="Q19">
        <v>7.1495849031215739E-2</v>
      </c>
      <c r="R19">
        <v>7.6607180203995401E-2</v>
      </c>
      <c r="S19">
        <v>417.30363417346302</v>
      </c>
      <c r="T19">
        <v>524.32967725881895</v>
      </c>
      <c r="U19">
        <v>365.20524140471599</v>
      </c>
      <c r="V19">
        <v>430.15240454256701</v>
      </c>
      <c r="W19">
        <v>482.10043075910301</v>
      </c>
      <c r="X19">
        <v>499.22849441970499</v>
      </c>
      <c r="Y19">
        <v>498.60661355238898</v>
      </c>
    </row>
    <row r="20" spans="1:25" x14ac:dyDescent="0.35">
      <c r="A20" t="str">
        <f t="shared" si="1"/>
        <v>03_3</v>
      </c>
      <c r="B20">
        <v>3</v>
      </c>
      <c r="C20" s="1" t="s">
        <v>17</v>
      </c>
      <c r="D20" t="s">
        <v>4</v>
      </c>
      <c r="E20">
        <f t="shared" si="0"/>
        <v>5.2561713508255573E-2</v>
      </c>
      <c r="F20">
        <f t="shared" si="0"/>
        <v>7.309171933172362E-2</v>
      </c>
      <c r="G20">
        <f t="shared" si="0"/>
        <v>0.10113054471235233</v>
      </c>
      <c r="H20">
        <f t="shared" si="0"/>
        <v>9.2750007930708867E-2</v>
      </c>
      <c r="I20">
        <f t="shared" si="0"/>
        <v>0.10573532107960232</v>
      </c>
      <c r="J20">
        <f t="shared" si="0"/>
        <v>0.10327590227515683</v>
      </c>
      <c r="K20">
        <f t="shared" si="0"/>
        <v>0.11901024204651976</v>
      </c>
      <c r="L20">
        <v>5.2561713508255573E-2</v>
      </c>
      <c r="M20">
        <v>7.309171933172362E-2</v>
      </c>
      <c r="N20">
        <v>0.10113054471235233</v>
      </c>
      <c r="O20">
        <v>9.2750007930708867E-2</v>
      </c>
      <c r="P20">
        <v>0.10573532107960232</v>
      </c>
      <c r="Q20">
        <v>0.10327590227515683</v>
      </c>
      <c r="R20">
        <v>0.11901024204651976</v>
      </c>
      <c r="S20">
        <v>113.640982618053</v>
      </c>
      <c r="T20">
        <v>271.26577739088901</v>
      </c>
      <c r="U20">
        <v>256.22118666525199</v>
      </c>
      <c r="V20">
        <v>251.084909277984</v>
      </c>
      <c r="W20">
        <v>290.04905657353902</v>
      </c>
      <c r="X20">
        <v>308.09792469563502</v>
      </c>
      <c r="Y20">
        <v>335.354761287332</v>
      </c>
    </row>
    <row r="21" spans="1:25" x14ac:dyDescent="0.35">
      <c r="A21" t="str">
        <f t="shared" si="1"/>
        <v>03_4</v>
      </c>
      <c r="B21">
        <v>4</v>
      </c>
      <c r="C21" s="1" t="s">
        <v>17</v>
      </c>
      <c r="D21" t="s">
        <v>9</v>
      </c>
      <c r="E21">
        <f t="shared" si="0"/>
        <v>5.6379766152829622E-2</v>
      </c>
      <c r="F21">
        <f t="shared" si="0"/>
        <v>7.0775394447794321E-2</v>
      </c>
      <c r="G21">
        <f t="shared" si="0"/>
        <v>6.9675364995283359E-2</v>
      </c>
      <c r="H21">
        <f t="shared" si="0"/>
        <v>6.0549517532023756E-2</v>
      </c>
      <c r="I21">
        <f t="shared" si="0"/>
        <v>6.4381544950816577E-2</v>
      </c>
      <c r="J21">
        <f t="shared" si="0"/>
        <v>5.8331861896177763E-2</v>
      </c>
      <c r="K21">
        <f t="shared" si="0"/>
        <v>5.3494268147528445E-2</v>
      </c>
      <c r="L21">
        <v>5.6379766152829622E-2</v>
      </c>
      <c r="M21">
        <v>7.0775394447794321E-2</v>
      </c>
      <c r="N21">
        <v>6.9675364995283359E-2</v>
      </c>
      <c r="O21">
        <v>6.0549517532023756E-2</v>
      </c>
      <c r="P21">
        <v>6.4381544950816577E-2</v>
      </c>
      <c r="Q21">
        <v>5.8331861896177763E-2</v>
      </c>
      <c r="R21">
        <v>5.3494268147528445E-2</v>
      </c>
      <c r="S21">
        <v>416.50909442892601</v>
      </c>
      <c r="T21">
        <v>368.64811967516499</v>
      </c>
      <c r="U21">
        <v>298.66685312656898</v>
      </c>
      <c r="V21">
        <v>243.71492743344001</v>
      </c>
      <c r="W21">
        <v>466.32931214880199</v>
      </c>
      <c r="X21">
        <v>290.00549484270698</v>
      </c>
      <c r="Y21">
        <v>284.55393792749402</v>
      </c>
    </row>
    <row r="22" spans="1:25" x14ac:dyDescent="0.35">
      <c r="A22" t="str">
        <f t="shared" si="1"/>
        <v>03_5</v>
      </c>
      <c r="B22">
        <v>5</v>
      </c>
      <c r="C22" s="1" t="s">
        <v>17</v>
      </c>
      <c r="D22" t="s">
        <v>8</v>
      </c>
      <c r="E22">
        <f t="shared" si="0"/>
        <v>1.6100684959499033E-2</v>
      </c>
      <c r="F22">
        <f t="shared" si="0"/>
        <v>2.1647337933303337E-2</v>
      </c>
      <c r="G22">
        <f t="shared" si="0"/>
        <v>2.8676090930252709E-2</v>
      </c>
      <c r="H22">
        <f t="shared" si="0"/>
        <v>3.234037843542438E-2</v>
      </c>
      <c r="I22">
        <f t="shared" si="0"/>
        <v>2.7551787712197601E-2</v>
      </c>
      <c r="J22">
        <f t="shared" si="0"/>
        <v>2.1085376316572719E-2</v>
      </c>
      <c r="K22">
        <f t="shared" si="0"/>
        <v>1.8376963942536514E-2</v>
      </c>
      <c r="L22">
        <v>1.6100684959499033E-2</v>
      </c>
      <c r="M22">
        <v>2.1647337933303337E-2</v>
      </c>
      <c r="N22">
        <v>2.8676090930252709E-2</v>
      </c>
      <c r="O22">
        <v>3.234037843542438E-2</v>
      </c>
      <c r="P22">
        <v>2.7551787712197601E-2</v>
      </c>
      <c r="Q22">
        <v>2.1085376316572719E-2</v>
      </c>
      <c r="R22">
        <v>1.8376963942536514E-2</v>
      </c>
      <c r="S22">
        <v>256.78132372617398</v>
      </c>
      <c r="T22">
        <v>334.229378864598</v>
      </c>
      <c r="U22">
        <v>437.76273735260401</v>
      </c>
      <c r="V22">
        <v>437.08634347710301</v>
      </c>
      <c r="W22">
        <v>392.10306798031797</v>
      </c>
      <c r="X22">
        <v>252.68159161448099</v>
      </c>
      <c r="Y22">
        <v>279.830390959618</v>
      </c>
    </row>
    <row r="23" spans="1:25" x14ac:dyDescent="0.35">
      <c r="A23" t="str">
        <f t="shared" si="1"/>
        <v>03_6</v>
      </c>
      <c r="B23">
        <v>6</v>
      </c>
      <c r="C23" s="1" t="s">
        <v>17</v>
      </c>
      <c r="D23" t="s">
        <v>14</v>
      </c>
      <c r="E23">
        <f t="shared" si="0"/>
        <v>2.7993466021290544E-2</v>
      </c>
      <c r="F23">
        <f t="shared" si="0"/>
        <v>1.9760088966670419E-2</v>
      </c>
      <c r="G23">
        <f t="shared" si="0"/>
        <v>2.4284750394736754E-2</v>
      </c>
      <c r="H23">
        <f t="shared" si="0"/>
        <v>3.104181254666169E-2</v>
      </c>
      <c r="I23">
        <f t="shared" si="0"/>
        <v>4.3074288971245031E-2</v>
      </c>
      <c r="J23">
        <f t="shared" si="0"/>
        <v>4.1304346020504486E-2</v>
      </c>
      <c r="K23">
        <f t="shared" si="0"/>
        <v>5.122782446036564E-2</v>
      </c>
      <c r="L23">
        <v>2.7993466021290544E-2</v>
      </c>
      <c r="M23">
        <v>1.9760088966670419E-2</v>
      </c>
      <c r="N23">
        <v>2.4284750394736754E-2</v>
      </c>
      <c r="O23">
        <v>3.104181254666169E-2</v>
      </c>
      <c r="P23">
        <v>4.3074288971245031E-2</v>
      </c>
      <c r="Q23">
        <v>4.1304346020504486E-2</v>
      </c>
      <c r="R23">
        <v>5.122782446036564E-2</v>
      </c>
      <c r="S23">
        <v>112.792091143424</v>
      </c>
      <c r="T23">
        <v>116.264482077794</v>
      </c>
      <c r="U23">
        <v>124.43269419232099</v>
      </c>
      <c r="V23">
        <v>197.60805362039801</v>
      </c>
      <c r="W23">
        <v>274.38537726918997</v>
      </c>
      <c r="X23">
        <v>218.67515617732801</v>
      </c>
      <c r="Y23">
        <v>253.59356539816699</v>
      </c>
    </row>
    <row r="24" spans="1:25" x14ac:dyDescent="0.35">
      <c r="A24" t="str">
        <f t="shared" si="1"/>
        <v>03_7</v>
      </c>
      <c r="B24">
        <v>7</v>
      </c>
      <c r="C24" s="1" t="s">
        <v>17</v>
      </c>
      <c r="D24" t="s">
        <v>267</v>
      </c>
      <c r="E24">
        <f t="shared" si="0"/>
        <v>6.7190441096347212E-2</v>
      </c>
      <c r="F24">
        <f t="shared" si="0"/>
        <v>5.1611250659250936E-2</v>
      </c>
      <c r="G24">
        <f t="shared" si="0"/>
        <v>4.4134981619370836E-2</v>
      </c>
      <c r="H24">
        <f t="shared" si="0"/>
        <v>4.8679996852449912E-2</v>
      </c>
      <c r="I24">
        <f t="shared" si="0"/>
        <v>6.3641781678469733E-2</v>
      </c>
      <c r="J24">
        <f t="shared" si="0"/>
        <v>7.4363995511426001E-2</v>
      </c>
      <c r="K24">
        <f t="shared" si="0"/>
        <v>7.1050531588855964E-2</v>
      </c>
      <c r="L24">
        <v>6.7190441096347212E-2</v>
      </c>
      <c r="M24">
        <v>5.1611250659250936E-2</v>
      </c>
      <c r="N24">
        <v>4.4134981619370836E-2</v>
      </c>
      <c r="O24">
        <v>4.8679996852449912E-2</v>
      </c>
      <c r="P24">
        <v>6.3641781678469733E-2</v>
      </c>
      <c r="Q24">
        <v>7.4363995511426001E-2</v>
      </c>
      <c r="R24">
        <v>7.1050531588855964E-2</v>
      </c>
      <c r="S24">
        <v>193.17093817454801</v>
      </c>
      <c r="T24">
        <v>134.66377296063001</v>
      </c>
      <c r="U24">
        <v>141.816948409844</v>
      </c>
      <c r="V24">
        <v>191.256852454414</v>
      </c>
      <c r="W24">
        <v>199.572566650531</v>
      </c>
      <c r="X24">
        <v>247.38263759491699</v>
      </c>
      <c r="Y24">
        <v>228.09364462209501</v>
      </c>
    </row>
    <row r="25" spans="1:25" x14ac:dyDescent="0.35">
      <c r="A25" t="str">
        <f t="shared" si="1"/>
        <v>03_8</v>
      </c>
      <c r="B25">
        <v>8</v>
      </c>
      <c r="C25" s="1" t="s">
        <v>17</v>
      </c>
      <c r="D25" t="s">
        <v>5</v>
      </c>
      <c r="E25">
        <f t="shared" si="0"/>
        <v>0.12141788334439799</v>
      </c>
      <c r="F25">
        <f t="shared" si="0"/>
        <v>0.22225789220937781</v>
      </c>
      <c r="G25">
        <f t="shared" si="0"/>
        <v>0.21115849334671929</v>
      </c>
      <c r="H25">
        <f t="shared" si="0"/>
        <v>0.30176844519815749</v>
      </c>
      <c r="I25">
        <f t="shared" si="0"/>
        <v>0.25934233313501509</v>
      </c>
      <c r="J25">
        <f t="shared" si="0"/>
        <v>0.26959542810136045</v>
      </c>
      <c r="K25">
        <f t="shared" si="0"/>
        <v>0.24780850905492521</v>
      </c>
      <c r="L25">
        <v>0.12141788334439799</v>
      </c>
      <c r="M25">
        <v>0.22225789220937781</v>
      </c>
      <c r="N25">
        <v>0.21115849334671929</v>
      </c>
      <c r="O25">
        <v>0.30176844519815749</v>
      </c>
      <c r="P25">
        <v>0.25934233313501509</v>
      </c>
      <c r="Q25">
        <v>0.26959542810136045</v>
      </c>
      <c r="R25">
        <v>0.24780850905492521</v>
      </c>
      <c r="S25">
        <v>51.193380183546999</v>
      </c>
      <c r="T25">
        <v>263.43464508951303</v>
      </c>
      <c r="U25">
        <v>173.94055295480999</v>
      </c>
      <c r="V25">
        <v>182.042025651008</v>
      </c>
      <c r="W25">
        <v>201.93428641818099</v>
      </c>
      <c r="X25">
        <v>333.28161381727398</v>
      </c>
      <c r="Y25">
        <v>154.15865373946301</v>
      </c>
    </row>
    <row r="26" spans="1:25" x14ac:dyDescent="0.35">
      <c r="A26" t="str">
        <f t="shared" si="1"/>
        <v>03_9</v>
      </c>
      <c r="B26">
        <v>9</v>
      </c>
      <c r="C26" s="1" t="s">
        <v>17</v>
      </c>
      <c r="D26" t="s">
        <v>268</v>
      </c>
      <c r="E26">
        <f t="shared" si="0"/>
        <v>5.0094495747072094E-2</v>
      </c>
      <c r="F26">
        <f t="shared" si="0"/>
        <v>5.0868820141082877E-2</v>
      </c>
      <c r="G26">
        <f t="shared" si="0"/>
        <v>4.2238347514508848E-2</v>
      </c>
      <c r="H26">
        <f t="shared" si="0"/>
        <v>3.6043552473499989E-2</v>
      </c>
      <c r="I26">
        <f t="shared" si="0"/>
        <v>5.1285119160442316E-2</v>
      </c>
      <c r="J26">
        <f t="shared" si="0"/>
        <v>4.8422296668422703E-2</v>
      </c>
      <c r="K26">
        <f t="shared" si="0"/>
        <v>5.1731766647102842E-2</v>
      </c>
      <c r="L26">
        <v>5.0094495747072094E-2</v>
      </c>
      <c r="M26">
        <v>5.0868820141082877E-2</v>
      </c>
      <c r="N26">
        <v>4.2238347514508848E-2</v>
      </c>
      <c r="O26">
        <v>3.6043552473499989E-2</v>
      </c>
      <c r="P26">
        <v>5.1285119160442316E-2</v>
      </c>
      <c r="Q26">
        <v>4.8422296668422703E-2</v>
      </c>
      <c r="R26">
        <v>5.1731766647102842E-2</v>
      </c>
      <c r="S26">
        <v>81.201185331771796</v>
      </c>
      <c r="T26">
        <v>73.712899261243805</v>
      </c>
      <c r="U26">
        <v>54.5221079451902</v>
      </c>
      <c r="V26">
        <v>83.060746576298499</v>
      </c>
      <c r="W26">
        <v>78.214665930766799</v>
      </c>
      <c r="X26">
        <v>71.978627251726095</v>
      </c>
      <c r="Y26">
        <v>84.6056620461748</v>
      </c>
    </row>
    <row r="27" spans="1:25" x14ac:dyDescent="0.35">
      <c r="A27" t="str">
        <f t="shared" si="1"/>
        <v>03_10</v>
      </c>
      <c r="B27">
        <v>10</v>
      </c>
      <c r="C27" s="1" t="s">
        <v>17</v>
      </c>
      <c r="D27" s="2" t="s">
        <v>16</v>
      </c>
      <c r="E27">
        <f t="shared" si="0"/>
        <v>7.824243895118781E-3</v>
      </c>
      <c r="F27">
        <f t="shared" si="0"/>
        <v>6.5573372540116215E-3</v>
      </c>
      <c r="G27">
        <f t="shared" si="0"/>
        <v>8.4813434210601474E-3</v>
      </c>
      <c r="H27">
        <f t="shared" si="0"/>
        <v>1.2528307031968704E-2</v>
      </c>
      <c r="I27">
        <f t="shared" si="0"/>
        <v>1.2984801655489217E-2</v>
      </c>
      <c r="J27">
        <f t="shared" si="0"/>
        <v>8.627252230751014E-3</v>
      </c>
      <c r="K27">
        <f t="shared" si="0"/>
        <v>9.7840637683479208E-3</v>
      </c>
      <c r="L27" s="2">
        <v>7.824243895118781E-3</v>
      </c>
      <c r="M27" s="2">
        <v>6.5573372540116215E-3</v>
      </c>
      <c r="N27" s="2">
        <v>8.4813434210601474E-3</v>
      </c>
      <c r="O27" s="2">
        <v>1.2528307031968704E-2</v>
      </c>
      <c r="P27" s="2">
        <v>1.2984801655489217E-2</v>
      </c>
      <c r="Q27" s="2">
        <v>8.627252230751014E-3</v>
      </c>
      <c r="R27" s="2">
        <v>9.7840637683479208E-3</v>
      </c>
      <c r="S27" s="2">
        <v>47.041256400168699</v>
      </c>
      <c r="T27" s="2">
        <v>44.839530811166</v>
      </c>
      <c r="U27" s="2">
        <v>57.121991644303499</v>
      </c>
      <c r="V27" s="2">
        <v>94.763679359395397</v>
      </c>
      <c r="W27" s="2">
        <v>93.045511449940093</v>
      </c>
      <c r="X27" s="2">
        <v>50.205101941705998</v>
      </c>
      <c r="Y27" s="2">
        <v>72.1435138666466</v>
      </c>
    </row>
    <row r="28" spans="1:25" x14ac:dyDescent="0.35">
      <c r="A28" t="str">
        <f t="shared" si="1"/>
        <v>03_11</v>
      </c>
      <c r="B28">
        <v>11</v>
      </c>
      <c r="C28" s="1" t="s">
        <v>17</v>
      </c>
      <c r="D28" t="s">
        <v>15</v>
      </c>
      <c r="E28">
        <f t="shared" si="0"/>
        <v>1.0500157237713422E-3</v>
      </c>
      <c r="F28">
        <f t="shared" si="0"/>
        <v>1.024828677774006E-3</v>
      </c>
      <c r="G28">
        <f t="shared" si="0"/>
        <v>8.0108279447129588E-4</v>
      </c>
      <c r="H28">
        <f t="shared" si="0"/>
        <v>7.0080059754806085E-4</v>
      </c>
      <c r="I28">
        <f t="shared" si="0"/>
        <v>9.1634991497934371E-4</v>
      </c>
      <c r="J28">
        <f t="shared" si="0"/>
        <v>9.1794508516986344E-4</v>
      </c>
      <c r="K28">
        <f t="shared" si="0"/>
        <v>9.2748671167339528E-4</v>
      </c>
      <c r="L28">
        <v>1.0500157237713422E-3</v>
      </c>
      <c r="M28">
        <v>1.024828677774006E-3</v>
      </c>
      <c r="N28">
        <v>8.0108279447129588E-4</v>
      </c>
      <c r="O28">
        <v>7.0080059754806085E-4</v>
      </c>
      <c r="P28">
        <v>9.1634991497934371E-4</v>
      </c>
      <c r="Q28">
        <v>9.1794508516986344E-4</v>
      </c>
      <c r="R28">
        <v>9.2748671167339528E-4</v>
      </c>
      <c r="S28">
        <v>36.291639822877698</v>
      </c>
      <c r="T28">
        <v>35.088020775030202</v>
      </c>
      <c r="U28">
        <v>31.4436412747886</v>
      </c>
      <c r="V28">
        <v>29.564400854102001</v>
      </c>
      <c r="W28">
        <v>46.236714868920203</v>
      </c>
      <c r="X28">
        <v>32.588251519744297</v>
      </c>
      <c r="Y28">
        <v>48.907276983766103</v>
      </c>
    </row>
    <row r="29" spans="1:25" x14ac:dyDescent="0.35">
      <c r="A29" t="str">
        <f t="shared" si="1"/>
        <v>03_12</v>
      </c>
      <c r="B29">
        <v>12</v>
      </c>
      <c r="C29" s="1" t="s">
        <v>17</v>
      </c>
      <c r="D29" t="s">
        <v>10</v>
      </c>
      <c r="E29">
        <f t="shared" si="0"/>
        <v>1.1352252320513498E-2</v>
      </c>
      <c r="F29">
        <f t="shared" si="0"/>
        <v>1.0343574549720463E-2</v>
      </c>
      <c r="G29">
        <f t="shared" si="0"/>
        <v>1.7120764083920666E-2</v>
      </c>
      <c r="H29">
        <f t="shared" si="0"/>
        <v>1.2600409058305071E-2</v>
      </c>
      <c r="I29">
        <f t="shared" si="0"/>
        <v>1.1881595534089039E-2</v>
      </c>
      <c r="J29">
        <f t="shared" si="0"/>
        <v>9.2500927247988717E-3</v>
      </c>
      <c r="K29">
        <f t="shared" si="0"/>
        <v>1.0233922321145741E-2</v>
      </c>
      <c r="L29">
        <v>1.1352252320513498E-2</v>
      </c>
      <c r="M29">
        <v>1.0343574549720463E-2</v>
      </c>
      <c r="N29">
        <v>1.7120764083920666E-2</v>
      </c>
      <c r="O29">
        <v>1.2600409058305071E-2</v>
      </c>
      <c r="P29">
        <v>1.1881595534089039E-2</v>
      </c>
      <c r="Q29">
        <v>9.2500927247988717E-3</v>
      </c>
      <c r="R29">
        <v>1.0233922321145741E-2</v>
      </c>
      <c r="S29">
        <v>37.658721149931999</v>
      </c>
      <c r="T29">
        <v>41.305605763676702</v>
      </c>
      <c r="U29">
        <v>61.198695226547898</v>
      </c>
      <c r="V29">
        <v>40.197876580802998</v>
      </c>
      <c r="W29">
        <v>45.118611537837097</v>
      </c>
      <c r="X29">
        <v>30.228612460418301</v>
      </c>
      <c r="Y29">
        <v>39.234589150987297</v>
      </c>
    </row>
    <row r="30" spans="1:25" x14ac:dyDescent="0.35">
      <c r="A30" t="str">
        <f t="shared" si="1"/>
        <v>03_13</v>
      </c>
      <c r="B30">
        <v>13</v>
      </c>
      <c r="C30" s="1" t="s">
        <v>17</v>
      </c>
      <c r="D30" t="s">
        <v>3</v>
      </c>
      <c r="E30">
        <f t="shared" si="0"/>
        <v>2.3012946062799092E-2</v>
      </c>
      <c r="F30">
        <f t="shared" si="0"/>
        <v>2.4572462272658507E-2</v>
      </c>
      <c r="G30">
        <f t="shared" si="0"/>
        <v>2.6132614485675373E-2</v>
      </c>
      <c r="H30">
        <f t="shared" si="0"/>
        <v>2.9634980526043825E-2</v>
      </c>
      <c r="I30">
        <f t="shared" si="0"/>
        <v>4.1812974180629715E-2</v>
      </c>
      <c r="J30">
        <f t="shared" si="0"/>
        <v>3.6546747226409555E-2</v>
      </c>
      <c r="K30">
        <f t="shared" si="0"/>
        <v>2.5550144184600259E-2</v>
      </c>
      <c r="L30">
        <v>2.3012946062799092E-2</v>
      </c>
      <c r="M30">
        <v>2.4572462272658507E-2</v>
      </c>
      <c r="N30">
        <v>2.6132614485675373E-2</v>
      </c>
      <c r="O30">
        <v>2.9634980526043825E-2</v>
      </c>
      <c r="P30">
        <v>4.1812974180629715E-2</v>
      </c>
      <c r="Q30">
        <v>3.6546747226409555E-2</v>
      </c>
      <c r="R30">
        <v>2.5550144184600259E-2</v>
      </c>
      <c r="S30">
        <v>39.4738186926593</v>
      </c>
      <c r="T30">
        <v>29.403121780516202</v>
      </c>
      <c r="U30">
        <v>30.610333926070599</v>
      </c>
      <c r="V30">
        <v>52.490020904822103</v>
      </c>
      <c r="W30">
        <v>68.168785325529797</v>
      </c>
      <c r="X30">
        <v>33.1119701270622</v>
      </c>
      <c r="Y30">
        <v>29.025704849437499</v>
      </c>
    </row>
    <row r="31" spans="1:25" x14ac:dyDescent="0.35">
      <c r="A31" t="str">
        <f t="shared" si="1"/>
        <v>03_14</v>
      </c>
      <c r="B31">
        <v>14</v>
      </c>
      <c r="C31" s="1" t="s">
        <v>17</v>
      </c>
      <c r="D31" t="s">
        <v>12</v>
      </c>
      <c r="E31">
        <f t="shared" si="0"/>
        <v>9.1568817123216968E-3</v>
      </c>
      <c r="F31">
        <f t="shared" si="0"/>
        <v>9.7191301292430376E-3</v>
      </c>
      <c r="G31">
        <f t="shared" si="0"/>
        <v>1.4771865013263731E-2</v>
      </c>
      <c r="H31">
        <f t="shared" si="0"/>
        <v>1.2830185628140379E-2</v>
      </c>
      <c r="I31">
        <f t="shared" si="0"/>
        <v>1.5107281687678904E-2</v>
      </c>
      <c r="J31">
        <f t="shared" si="0"/>
        <v>1.0948467187941452E-2</v>
      </c>
      <c r="K31">
        <f t="shared" si="0"/>
        <v>1.0918358491486159E-2</v>
      </c>
      <c r="L31">
        <v>9.1568817123216968E-3</v>
      </c>
      <c r="M31">
        <v>9.7191301292430376E-3</v>
      </c>
      <c r="N31">
        <v>1.4771865013263731E-2</v>
      </c>
      <c r="O31">
        <v>1.2830185628140379E-2</v>
      </c>
      <c r="P31">
        <v>1.5107281687678904E-2</v>
      </c>
      <c r="Q31">
        <v>1.0948467187941452E-2</v>
      </c>
      <c r="R31">
        <v>1.0918358491486159E-2</v>
      </c>
      <c r="S31">
        <v>19.497174114373099</v>
      </c>
      <c r="T31">
        <v>27.483197872006201</v>
      </c>
      <c r="U31">
        <v>30.1680564135306</v>
      </c>
      <c r="V31">
        <v>32.252347155716798</v>
      </c>
      <c r="W31">
        <v>37.7975674760334</v>
      </c>
      <c r="X31">
        <v>21.445969808116299</v>
      </c>
      <c r="Y31">
        <v>20.571811041079901</v>
      </c>
    </row>
    <row r="32" spans="1:25" x14ac:dyDescent="0.35">
      <c r="A32" t="str">
        <f t="shared" si="1"/>
        <v>03_15</v>
      </c>
      <c r="B32">
        <v>15</v>
      </c>
      <c r="C32" s="1" t="s">
        <v>17</v>
      </c>
      <c r="D32" t="s">
        <v>13</v>
      </c>
      <c r="E32">
        <f t="shared" si="0"/>
        <v>1.6675918364710419E-2</v>
      </c>
      <c r="F32">
        <f t="shared" si="0"/>
        <v>1.3226375603460003E-2</v>
      </c>
      <c r="G32">
        <f t="shared" si="0"/>
        <v>1.6097913275232176E-2</v>
      </c>
      <c r="H32">
        <f t="shared" si="0"/>
        <v>2.1353806024181576E-2</v>
      </c>
      <c r="I32">
        <f t="shared" si="0"/>
        <v>2.3898814557431605E-2</v>
      </c>
      <c r="J32">
        <f t="shared" si="0"/>
        <v>1.719172262953933E-2</v>
      </c>
      <c r="K32">
        <f t="shared" si="0"/>
        <v>1.9636538642681355E-2</v>
      </c>
      <c r="L32">
        <v>1.6675918364710419E-2</v>
      </c>
      <c r="M32">
        <v>1.3226375603460003E-2</v>
      </c>
      <c r="N32">
        <v>1.6097913275232176E-2</v>
      </c>
      <c r="O32">
        <v>2.1353806024181576E-2</v>
      </c>
      <c r="P32">
        <v>2.3898814557431605E-2</v>
      </c>
      <c r="Q32">
        <v>1.719172262953933E-2</v>
      </c>
      <c r="R32">
        <v>1.9636538642681355E-2</v>
      </c>
      <c r="S32">
        <v>11.6364017060628</v>
      </c>
      <c r="T32">
        <v>15.2544863842474</v>
      </c>
      <c r="U32">
        <v>8.2855028342933803</v>
      </c>
      <c r="V32">
        <v>17.742308925657799</v>
      </c>
      <c r="W32">
        <v>21.694334477295101</v>
      </c>
      <c r="X32">
        <v>17.9068169076156</v>
      </c>
      <c r="Y32">
        <v>12.7014463736871</v>
      </c>
    </row>
    <row r="33" spans="1:25" x14ac:dyDescent="0.35">
      <c r="A33" t="str">
        <f t="shared" si="1"/>
        <v>03_16</v>
      </c>
      <c r="B33">
        <v>16</v>
      </c>
      <c r="C33" s="1" t="s">
        <v>17</v>
      </c>
      <c r="D33" s="2" t="s">
        <v>11</v>
      </c>
      <c r="E33">
        <f t="shared" si="0"/>
        <v>2.5501106803663274E-2</v>
      </c>
      <c r="F33" t="str">
        <f t="shared" si="0"/>
        <v>S</v>
      </c>
      <c r="G33" t="str">
        <f t="shared" si="0"/>
        <v>S</v>
      </c>
      <c r="H33">
        <f t="shared" si="0"/>
        <v>8.8991910598823342E-3</v>
      </c>
      <c r="I33">
        <f t="shared" si="0"/>
        <v>2.6527025535444886E-2</v>
      </c>
      <c r="J33" t="str">
        <f t="shared" si="0"/>
        <v>S</v>
      </c>
      <c r="K33">
        <f t="shared" si="0"/>
        <v>5.607886502477546E-3</v>
      </c>
      <c r="L33" s="2">
        <v>2.5501106803663274E-2</v>
      </c>
      <c r="M33" s="2">
        <v>2.1213686022313643E-2</v>
      </c>
      <c r="N33" s="2">
        <v>3.9048276829917084E-3</v>
      </c>
      <c r="O33" s="2">
        <v>8.8991910598823342E-3</v>
      </c>
      <c r="P33" s="2">
        <v>2.6527025535444886E-2</v>
      </c>
      <c r="Q33" s="2">
        <v>1.5234134985260817E-2</v>
      </c>
      <c r="R33" s="2">
        <v>5.607886502477546E-3</v>
      </c>
      <c r="S33" s="2">
        <v>15.290692672865299</v>
      </c>
      <c r="T33" s="2">
        <v>1.00039280791713</v>
      </c>
      <c r="U33" s="2">
        <v>0.99756130694624201</v>
      </c>
      <c r="V33" s="2">
        <v>10.8493629984075</v>
      </c>
      <c r="W33" s="2">
        <v>18.748956434623199</v>
      </c>
      <c r="X33" s="2">
        <v>4.4983102931278198</v>
      </c>
      <c r="Y33" s="2">
        <v>5.8999884297557896</v>
      </c>
    </row>
    <row r="34" spans="1:25" x14ac:dyDescent="0.35">
      <c r="A34" t="str">
        <f t="shared" si="1"/>
        <v>07_1</v>
      </c>
      <c r="B34">
        <v>1</v>
      </c>
      <c r="C34" s="1" t="s">
        <v>18</v>
      </c>
      <c r="D34" s="2" t="s">
        <v>6</v>
      </c>
      <c r="E34">
        <f t="shared" ref="E34:K65" si="2">IF(S34&lt;5,"S",L34)</f>
        <v>4.4450869419776766E-2</v>
      </c>
      <c r="F34">
        <f t="shared" si="2"/>
        <v>4.3677992855772667E-2</v>
      </c>
      <c r="G34">
        <f t="shared" si="2"/>
        <v>4.9100420471192147E-2</v>
      </c>
      <c r="H34">
        <f t="shared" si="2"/>
        <v>5.1438125736302936E-2</v>
      </c>
      <c r="I34">
        <f t="shared" si="2"/>
        <v>5.2259231116883423E-2</v>
      </c>
      <c r="J34">
        <f t="shared" si="2"/>
        <v>6.9971189309052759E-2</v>
      </c>
      <c r="K34">
        <f t="shared" si="2"/>
        <v>7.6233533264917358E-2</v>
      </c>
      <c r="L34" s="2">
        <v>4.4450869419776766E-2</v>
      </c>
      <c r="M34" s="2">
        <v>4.3677992855772667E-2</v>
      </c>
      <c r="N34" s="2">
        <v>4.9100420471192147E-2</v>
      </c>
      <c r="O34" s="2">
        <v>5.1438125736302936E-2</v>
      </c>
      <c r="P34" s="2">
        <v>5.2259231116883423E-2</v>
      </c>
      <c r="Q34" s="2">
        <v>6.9971189309052759E-2</v>
      </c>
      <c r="R34" s="2">
        <v>7.6233533264917358E-2</v>
      </c>
      <c r="S34" s="2">
        <v>344.15348565788901</v>
      </c>
      <c r="T34" s="2">
        <v>447.95147861770897</v>
      </c>
      <c r="U34" s="2">
        <v>428.15096462876699</v>
      </c>
      <c r="V34" s="2">
        <v>448.763658487974</v>
      </c>
      <c r="W34" s="2">
        <v>574.11294957764403</v>
      </c>
      <c r="X34" s="2">
        <v>648.54704162845405</v>
      </c>
      <c r="Y34" s="2">
        <v>665.48018456109696</v>
      </c>
    </row>
    <row r="35" spans="1:25" x14ac:dyDescent="0.35">
      <c r="A35" t="str">
        <f t="shared" si="1"/>
        <v>07_2</v>
      </c>
      <c r="B35">
        <v>2</v>
      </c>
      <c r="C35" s="1" t="s">
        <v>18</v>
      </c>
      <c r="D35" s="2" t="s">
        <v>5</v>
      </c>
      <c r="E35">
        <f t="shared" si="2"/>
        <v>7.6840376735657662E-2</v>
      </c>
      <c r="F35">
        <f t="shared" si="2"/>
        <v>7.4886557941674425E-2</v>
      </c>
      <c r="G35">
        <f t="shared" si="2"/>
        <v>0.12360720354512655</v>
      </c>
      <c r="H35">
        <f t="shared" si="2"/>
        <v>0.13917901849626924</v>
      </c>
      <c r="I35">
        <f t="shared" si="2"/>
        <v>8.1124529677566448E-2</v>
      </c>
      <c r="J35">
        <f t="shared" si="2"/>
        <v>8.2960828578813456E-2</v>
      </c>
      <c r="K35">
        <f t="shared" si="2"/>
        <v>7.667009944353928E-2</v>
      </c>
      <c r="L35" s="2">
        <v>7.6840376735657662E-2</v>
      </c>
      <c r="M35" s="2">
        <v>7.4886557941674425E-2</v>
      </c>
      <c r="N35" s="2">
        <v>0.12360720354512655</v>
      </c>
      <c r="O35" s="2">
        <v>0.13917901849626924</v>
      </c>
      <c r="P35" s="2">
        <v>8.1124529677566448E-2</v>
      </c>
      <c r="Q35" s="2">
        <v>8.2960828578813456E-2</v>
      </c>
      <c r="R35" s="2">
        <v>7.667009944353928E-2</v>
      </c>
      <c r="S35" s="2">
        <v>255.19938233021199</v>
      </c>
      <c r="T35" s="2">
        <v>257.67838191792998</v>
      </c>
      <c r="U35" s="2">
        <v>728.51916114889502</v>
      </c>
      <c r="V35" s="2">
        <v>408.934684521831</v>
      </c>
      <c r="W35" s="2">
        <v>272.30027255691499</v>
      </c>
      <c r="X35" s="2">
        <v>324.40278723439599</v>
      </c>
      <c r="Y35" s="2">
        <v>327.25122850538901</v>
      </c>
    </row>
    <row r="36" spans="1:25" x14ac:dyDescent="0.35">
      <c r="A36" t="str">
        <f t="shared" si="1"/>
        <v>07_3</v>
      </c>
      <c r="B36">
        <v>3</v>
      </c>
      <c r="C36" s="1" t="s">
        <v>18</v>
      </c>
      <c r="D36" s="2" t="s">
        <v>267</v>
      </c>
      <c r="E36">
        <f t="shared" si="2"/>
        <v>8.5120914091459832E-2</v>
      </c>
      <c r="F36">
        <f t="shared" si="2"/>
        <v>8.7460011401099755E-2</v>
      </c>
      <c r="G36">
        <f t="shared" si="2"/>
        <v>0.10694450395223161</v>
      </c>
      <c r="H36">
        <f t="shared" si="2"/>
        <v>0.10570464514991651</v>
      </c>
      <c r="I36">
        <f t="shared" si="2"/>
        <v>0.10303730891030029</v>
      </c>
      <c r="J36">
        <f t="shared" si="2"/>
        <v>0.10084248328833982</v>
      </c>
      <c r="K36">
        <f t="shared" si="2"/>
        <v>0.1042239380821048</v>
      </c>
      <c r="L36" s="2">
        <v>8.5120914091459832E-2</v>
      </c>
      <c r="M36" s="2">
        <v>8.7460011401099755E-2</v>
      </c>
      <c r="N36" s="2">
        <v>0.10694450395223161</v>
      </c>
      <c r="O36" s="2">
        <v>0.10570464514991651</v>
      </c>
      <c r="P36" s="2">
        <v>0.10303730891030029</v>
      </c>
      <c r="Q36" s="2">
        <v>0.10084248328833982</v>
      </c>
      <c r="R36" s="2">
        <v>0.1042239380821048</v>
      </c>
      <c r="S36" s="2">
        <v>235.838447328017</v>
      </c>
      <c r="T36" s="2">
        <v>311.10798685657898</v>
      </c>
      <c r="U36" s="2">
        <v>307.60134360737698</v>
      </c>
      <c r="V36" s="2">
        <v>305.741009014719</v>
      </c>
      <c r="W36" s="2">
        <v>325.36763028246901</v>
      </c>
      <c r="X36" s="2">
        <v>315.63857589274801</v>
      </c>
      <c r="Y36" s="2">
        <v>320.01202359460598</v>
      </c>
    </row>
    <row r="37" spans="1:25" x14ac:dyDescent="0.35">
      <c r="A37" t="str">
        <f t="shared" si="1"/>
        <v>07_4</v>
      </c>
      <c r="B37">
        <v>4</v>
      </c>
      <c r="C37" s="1" t="s">
        <v>18</v>
      </c>
      <c r="D37" s="2" t="s">
        <v>7</v>
      </c>
      <c r="E37">
        <f t="shared" si="2"/>
        <v>3.788379450821161E-2</v>
      </c>
      <c r="F37">
        <f t="shared" si="2"/>
        <v>3.562725873459726E-2</v>
      </c>
      <c r="G37">
        <f t="shared" si="2"/>
        <v>3.3571982286238318E-2</v>
      </c>
      <c r="H37">
        <f t="shared" si="2"/>
        <v>2.7907924801753158E-2</v>
      </c>
      <c r="I37">
        <f t="shared" si="2"/>
        <v>3.0880214995984655E-2</v>
      </c>
      <c r="J37">
        <f t="shared" si="2"/>
        <v>3.9420266796961707E-2</v>
      </c>
      <c r="K37">
        <f t="shared" si="2"/>
        <v>4.5324586143201041E-2</v>
      </c>
      <c r="L37" s="2">
        <v>3.788379450821161E-2</v>
      </c>
      <c r="M37" s="2">
        <v>3.562725873459726E-2</v>
      </c>
      <c r="N37" s="2">
        <v>3.3571982286238318E-2</v>
      </c>
      <c r="O37" s="2">
        <v>2.7907924801753158E-2</v>
      </c>
      <c r="P37" s="2">
        <v>3.0880214995984655E-2</v>
      </c>
      <c r="Q37" s="2">
        <v>3.9420266796961707E-2</v>
      </c>
      <c r="R37" s="2">
        <v>4.5324586143201041E-2</v>
      </c>
      <c r="S37" s="2">
        <v>258.95333277007501</v>
      </c>
      <c r="T37" s="2">
        <v>221.97783780562199</v>
      </c>
      <c r="U37" s="2">
        <v>185.177075175423</v>
      </c>
      <c r="V37" s="2">
        <v>195.459178140923</v>
      </c>
      <c r="W37" s="2">
        <v>208.34264412406401</v>
      </c>
      <c r="X37" s="2">
        <v>269.23493783065999</v>
      </c>
      <c r="Y37" s="2">
        <v>317.71732124288599</v>
      </c>
    </row>
    <row r="38" spans="1:25" x14ac:dyDescent="0.35">
      <c r="A38" t="str">
        <f t="shared" si="1"/>
        <v>07_5</v>
      </c>
      <c r="B38">
        <v>5</v>
      </c>
      <c r="C38" s="1" t="s">
        <v>18</v>
      </c>
      <c r="D38" s="2" t="s">
        <v>4</v>
      </c>
      <c r="E38">
        <f t="shared" si="2"/>
        <v>0.13560566387814046</v>
      </c>
      <c r="F38">
        <f t="shared" si="2"/>
        <v>0.16321336359617439</v>
      </c>
      <c r="G38">
        <f t="shared" si="2"/>
        <v>0.20705111861318276</v>
      </c>
      <c r="H38">
        <f t="shared" si="2"/>
        <v>0.21337497707253414</v>
      </c>
      <c r="I38">
        <f t="shared" si="2"/>
        <v>0.17676481298088392</v>
      </c>
      <c r="J38">
        <f t="shared" si="2"/>
        <v>0.14168945842226505</v>
      </c>
      <c r="K38">
        <f t="shared" si="2"/>
        <v>0.12798626019556097</v>
      </c>
      <c r="L38" s="2">
        <v>0.13560566387814046</v>
      </c>
      <c r="M38" s="2">
        <v>0.16321336359617439</v>
      </c>
      <c r="N38" s="2">
        <v>0.20705111861318276</v>
      </c>
      <c r="O38" s="2">
        <v>0.21337497707253414</v>
      </c>
      <c r="P38" s="2">
        <v>0.17676481298088392</v>
      </c>
      <c r="Q38" s="2">
        <v>0.14168945842226505</v>
      </c>
      <c r="R38" s="2">
        <v>0.12798626019556097</v>
      </c>
      <c r="S38" s="2">
        <v>246.289077060723</v>
      </c>
      <c r="T38" s="2">
        <v>413.13751032208302</v>
      </c>
      <c r="U38" s="2">
        <v>438.14446266048702</v>
      </c>
      <c r="V38" s="2">
        <v>371.17114096550301</v>
      </c>
      <c r="W38" s="2">
        <v>278.49724929062</v>
      </c>
      <c r="X38" s="2">
        <v>236.55447930436799</v>
      </c>
      <c r="Y38" s="2">
        <v>224.52884011939801</v>
      </c>
    </row>
    <row r="39" spans="1:25" x14ac:dyDescent="0.35">
      <c r="A39" t="str">
        <f t="shared" si="1"/>
        <v>07_6</v>
      </c>
      <c r="B39">
        <v>6</v>
      </c>
      <c r="C39" s="1" t="s">
        <v>18</v>
      </c>
      <c r="D39" s="2" t="s">
        <v>14</v>
      </c>
      <c r="E39">
        <f t="shared" si="2"/>
        <v>9.7812292029101043E-3</v>
      </c>
      <c r="F39">
        <f t="shared" si="2"/>
        <v>9.1027934438852216E-3</v>
      </c>
      <c r="G39">
        <f t="shared" si="2"/>
        <v>7.9346486425929171E-3</v>
      </c>
      <c r="H39">
        <f t="shared" si="2"/>
        <v>1.0286282377372674E-2</v>
      </c>
      <c r="I39">
        <f t="shared" si="2"/>
        <v>1.5398926121968031E-2</v>
      </c>
      <c r="J39">
        <f t="shared" si="2"/>
        <v>2.9509324251196026E-2</v>
      </c>
      <c r="K39">
        <f t="shared" si="2"/>
        <v>4.4803208011517472E-2</v>
      </c>
      <c r="L39" s="2">
        <v>9.7812292029101043E-3</v>
      </c>
      <c r="M39" s="2">
        <v>9.1027934438852216E-3</v>
      </c>
      <c r="N39" s="2">
        <v>7.9346486425929171E-3</v>
      </c>
      <c r="O39" s="2">
        <v>1.0286282377372674E-2</v>
      </c>
      <c r="P39" s="2">
        <v>1.5398926121968031E-2</v>
      </c>
      <c r="Q39" s="2">
        <v>2.9509324251196026E-2</v>
      </c>
      <c r="R39" s="2">
        <v>4.4803208011517472E-2</v>
      </c>
      <c r="S39" s="2">
        <v>28.9600958797479</v>
      </c>
      <c r="T39" s="2">
        <v>19.729467765112201</v>
      </c>
      <c r="U39" s="2">
        <v>30.811116935675699</v>
      </c>
      <c r="V39" s="2">
        <v>41.145116919633999</v>
      </c>
      <c r="W39" s="2">
        <v>67.317251778868894</v>
      </c>
      <c r="X39" s="2">
        <v>135.18027503557599</v>
      </c>
      <c r="Y39" s="2">
        <v>169.02322707827599</v>
      </c>
    </row>
    <row r="40" spans="1:25" x14ac:dyDescent="0.35">
      <c r="A40" t="str">
        <f t="shared" si="1"/>
        <v>07_7</v>
      </c>
      <c r="B40">
        <v>7</v>
      </c>
      <c r="C40" s="1" t="s">
        <v>18</v>
      </c>
      <c r="D40" s="2" t="s">
        <v>8</v>
      </c>
      <c r="E40">
        <f t="shared" si="2"/>
        <v>1.0416101566939014E-2</v>
      </c>
      <c r="F40">
        <f t="shared" si="2"/>
        <v>9.6647537810872642E-3</v>
      </c>
      <c r="G40">
        <f t="shared" si="2"/>
        <v>9.6946659011264615E-3</v>
      </c>
      <c r="H40">
        <f t="shared" si="2"/>
        <v>1.0596352152326642E-2</v>
      </c>
      <c r="I40">
        <f t="shared" si="2"/>
        <v>1.1449084870856316E-2</v>
      </c>
      <c r="J40">
        <f t="shared" si="2"/>
        <v>1.298760473378003E-2</v>
      </c>
      <c r="K40">
        <f t="shared" si="2"/>
        <v>1.2405138024348474E-2</v>
      </c>
      <c r="L40" s="2">
        <v>1.0416101566939014E-2</v>
      </c>
      <c r="M40" s="2">
        <v>9.6647537810872642E-3</v>
      </c>
      <c r="N40" s="2">
        <v>9.6946659011264615E-3</v>
      </c>
      <c r="O40" s="2">
        <v>1.0596352152326642E-2</v>
      </c>
      <c r="P40" s="2">
        <v>1.1449084870856316E-2</v>
      </c>
      <c r="Q40" s="2">
        <v>1.298760473378003E-2</v>
      </c>
      <c r="R40" s="2">
        <v>1.2405138024348474E-2</v>
      </c>
      <c r="S40" s="2">
        <v>108.048320512525</v>
      </c>
      <c r="T40" s="2">
        <v>105.250652187108</v>
      </c>
      <c r="U40" s="2">
        <v>93.408149518978703</v>
      </c>
      <c r="V40" s="2">
        <v>113.290654335651</v>
      </c>
      <c r="W40" s="2">
        <v>126.21910874911801</v>
      </c>
      <c r="X40" s="2">
        <v>138.70995115288801</v>
      </c>
      <c r="Y40" s="2">
        <v>136.945714738053</v>
      </c>
    </row>
    <row r="41" spans="1:25" x14ac:dyDescent="0.35">
      <c r="A41" t="str">
        <f t="shared" si="1"/>
        <v>07_8</v>
      </c>
      <c r="B41">
        <v>8</v>
      </c>
      <c r="C41" s="1" t="s">
        <v>18</v>
      </c>
      <c r="D41" s="2" t="s">
        <v>9</v>
      </c>
      <c r="E41">
        <f t="shared" si="2"/>
        <v>1.8484750951684309E-2</v>
      </c>
      <c r="F41">
        <f t="shared" si="2"/>
        <v>1.0754513479399926E-2</v>
      </c>
      <c r="G41">
        <f t="shared" si="2"/>
        <v>8.4182098327550865E-3</v>
      </c>
      <c r="H41">
        <f t="shared" si="2"/>
        <v>1.295723761589033E-2</v>
      </c>
      <c r="I41">
        <f t="shared" si="2"/>
        <v>1.198847722657229E-2</v>
      </c>
      <c r="J41">
        <f t="shared" si="2"/>
        <v>2.8546037611343972E-2</v>
      </c>
      <c r="K41">
        <f t="shared" si="2"/>
        <v>2.9988433261189107E-2</v>
      </c>
      <c r="L41" s="2">
        <v>1.8484750951684309E-2</v>
      </c>
      <c r="M41" s="2">
        <v>1.0754513479399926E-2</v>
      </c>
      <c r="N41" s="2">
        <v>8.4182098327550865E-3</v>
      </c>
      <c r="O41" s="2">
        <v>1.295723761589033E-2</v>
      </c>
      <c r="P41" s="2">
        <v>1.198847722657229E-2</v>
      </c>
      <c r="Q41" s="2">
        <v>2.8546037611343972E-2</v>
      </c>
      <c r="R41" s="2">
        <v>2.9988433261189107E-2</v>
      </c>
      <c r="S41" s="2">
        <v>25.772539763533501</v>
      </c>
      <c r="T41" s="2">
        <v>27.055695774083699</v>
      </c>
      <c r="U41" s="2">
        <v>24.358553474980301</v>
      </c>
      <c r="V41" s="2">
        <v>47.857371390124797</v>
      </c>
      <c r="W41" s="2">
        <v>49.652924274911101</v>
      </c>
      <c r="X41" s="2">
        <v>89.354074868172702</v>
      </c>
      <c r="Y41" s="2">
        <v>78.309169932057998</v>
      </c>
    </row>
    <row r="42" spans="1:25" x14ac:dyDescent="0.35">
      <c r="A42" t="str">
        <f t="shared" si="1"/>
        <v>07_9</v>
      </c>
      <c r="B42">
        <v>9</v>
      </c>
      <c r="C42" s="1" t="s">
        <v>18</v>
      </c>
      <c r="D42" s="2" t="s">
        <v>12</v>
      </c>
      <c r="E42">
        <f t="shared" si="2"/>
        <v>4.6015090299395319E-3</v>
      </c>
      <c r="F42">
        <f t="shared" si="2"/>
        <v>7.4928023933526133E-3</v>
      </c>
      <c r="G42">
        <f t="shared" si="2"/>
        <v>6.8303393773499858E-3</v>
      </c>
      <c r="H42">
        <f t="shared" si="2"/>
        <v>8.2422740261639902E-3</v>
      </c>
      <c r="I42">
        <f t="shared" si="2"/>
        <v>7.4544366598072957E-3</v>
      </c>
      <c r="J42">
        <f t="shared" si="2"/>
        <v>5.9180515174478809E-2</v>
      </c>
      <c r="K42">
        <f t="shared" si="2"/>
        <v>6.1677193040793041E-2</v>
      </c>
      <c r="L42" s="2">
        <v>4.6015090299395319E-3</v>
      </c>
      <c r="M42" s="2">
        <v>7.4928023933526133E-3</v>
      </c>
      <c r="N42" s="2">
        <v>6.8303393773499858E-3</v>
      </c>
      <c r="O42" s="2">
        <v>8.2422740261639902E-3</v>
      </c>
      <c r="P42" s="2">
        <v>7.4544366598072957E-3</v>
      </c>
      <c r="Q42" s="2">
        <v>5.9180515174478809E-2</v>
      </c>
      <c r="R42" s="2">
        <v>6.1677193040793041E-2</v>
      </c>
      <c r="S42" s="2">
        <v>12.262451956664</v>
      </c>
      <c r="T42" s="2">
        <v>12.7792713189032</v>
      </c>
      <c r="U42" s="2">
        <v>15.921907856814901</v>
      </c>
      <c r="V42" s="2">
        <v>15.109104996434001</v>
      </c>
      <c r="W42" s="2">
        <v>9.7885856832764908</v>
      </c>
      <c r="X42" s="2">
        <v>172.90805089765999</v>
      </c>
      <c r="Y42" s="2">
        <v>66.617118127104504</v>
      </c>
    </row>
    <row r="43" spans="1:25" x14ac:dyDescent="0.35">
      <c r="A43" t="str">
        <f t="shared" si="1"/>
        <v>07_10</v>
      </c>
      <c r="B43">
        <v>10</v>
      </c>
      <c r="C43" s="1" t="s">
        <v>18</v>
      </c>
      <c r="D43" t="s">
        <v>268</v>
      </c>
      <c r="E43">
        <f t="shared" si="2"/>
        <v>1.3377543819392415E-2</v>
      </c>
      <c r="F43">
        <f t="shared" si="2"/>
        <v>1.2844149263526464E-2</v>
      </c>
      <c r="G43">
        <f t="shared" si="2"/>
        <v>1.0109999980982234E-2</v>
      </c>
      <c r="H43">
        <f t="shared" si="2"/>
        <v>9.4854365017399325E-3</v>
      </c>
      <c r="I43">
        <f t="shared" si="2"/>
        <v>9.0909015645804243E-3</v>
      </c>
      <c r="J43">
        <f t="shared" si="2"/>
        <v>7.7816323165949388E-3</v>
      </c>
      <c r="K43">
        <f t="shared" si="2"/>
        <v>1.0863398791265548E-2</v>
      </c>
      <c r="L43" s="2">
        <v>1.3377543819392415E-2</v>
      </c>
      <c r="M43" s="2">
        <v>1.2844149263526464E-2</v>
      </c>
      <c r="N43" s="2">
        <v>1.0109999980982234E-2</v>
      </c>
      <c r="O43" s="2">
        <v>9.4854365017399325E-3</v>
      </c>
      <c r="P43" s="2">
        <v>9.0909015645804243E-3</v>
      </c>
      <c r="Q43" s="2">
        <v>7.7816323165949388E-3</v>
      </c>
      <c r="R43" s="2">
        <v>1.0863398791265548E-2</v>
      </c>
      <c r="S43" s="2">
        <v>25.197005306548</v>
      </c>
      <c r="T43" s="2">
        <v>29.081161492090501</v>
      </c>
      <c r="U43" s="2">
        <v>20.863114451526101</v>
      </c>
      <c r="V43" s="2">
        <v>26.324507896184699</v>
      </c>
      <c r="W43" s="2">
        <v>20.9261760243905</v>
      </c>
      <c r="X43" s="2">
        <v>16.542769496241</v>
      </c>
      <c r="Y43" s="2">
        <v>29.6344854603873</v>
      </c>
    </row>
    <row r="44" spans="1:25" x14ac:dyDescent="0.35">
      <c r="A44" t="str">
        <f t="shared" si="1"/>
        <v>07_11</v>
      </c>
      <c r="B44">
        <v>11</v>
      </c>
      <c r="C44" s="1" t="s">
        <v>18</v>
      </c>
      <c r="D44" s="2" t="s">
        <v>10</v>
      </c>
      <c r="E44">
        <f t="shared" si="2"/>
        <v>4.6229458587023053E-3</v>
      </c>
      <c r="F44">
        <f t="shared" si="2"/>
        <v>4.1518872383492578E-3</v>
      </c>
      <c r="G44">
        <f t="shared" si="2"/>
        <v>4.6901886771046767E-3</v>
      </c>
      <c r="H44">
        <f t="shared" si="2"/>
        <v>5.9267298079744889E-3</v>
      </c>
      <c r="I44">
        <f t="shared" si="2"/>
        <v>7.9101763973565831E-3</v>
      </c>
      <c r="J44">
        <f t="shared" si="2"/>
        <v>6.6895445591547463E-3</v>
      </c>
      <c r="K44">
        <f t="shared" si="2"/>
        <v>6.7767582446497648E-3</v>
      </c>
      <c r="L44" s="2">
        <v>4.6229458587023053E-3</v>
      </c>
      <c r="M44" s="2">
        <v>4.1518872383492578E-3</v>
      </c>
      <c r="N44" s="2">
        <v>4.6901886771046767E-3</v>
      </c>
      <c r="O44" s="2">
        <v>5.9267298079744889E-3</v>
      </c>
      <c r="P44" s="2">
        <v>7.9101763973565831E-3</v>
      </c>
      <c r="Q44" s="2">
        <v>6.6895445591547463E-3</v>
      </c>
      <c r="R44" s="2">
        <v>6.7767582446497648E-3</v>
      </c>
      <c r="S44" s="2">
        <v>11.795102252646201</v>
      </c>
      <c r="T44" s="2">
        <v>14.5356340330358</v>
      </c>
      <c r="U44" s="2">
        <v>14.6756315744234</v>
      </c>
      <c r="V44" s="2">
        <v>17.465587168477501</v>
      </c>
      <c r="W44" s="2">
        <v>26.474801110387599</v>
      </c>
      <c r="X44" s="2">
        <v>23.357371364782299</v>
      </c>
      <c r="Y44" s="2">
        <v>26.215145768848899</v>
      </c>
    </row>
    <row r="45" spans="1:25" x14ac:dyDescent="0.35">
      <c r="A45" t="str">
        <f t="shared" si="1"/>
        <v>07_12</v>
      </c>
      <c r="B45">
        <v>12</v>
      </c>
      <c r="C45" s="1" t="s">
        <v>18</v>
      </c>
      <c r="D45" s="2" t="s">
        <v>16</v>
      </c>
      <c r="E45">
        <f t="shared" si="2"/>
        <v>1.1556434458498471E-3</v>
      </c>
      <c r="F45">
        <f t="shared" si="2"/>
        <v>1.4737687706425492E-3</v>
      </c>
      <c r="G45">
        <f t="shared" si="2"/>
        <v>1.5610672089512215E-3</v>
      </c>
      <c r="H45">
        <f t="shared" si="2"/>
        <v>2.6967347946792323E-3</v>
      </c>
      <c r="I45">
        <f t="shared" si="2"/>
        <v>3.5816262653342412E-3</v>
      </c>
      <c r="J45">
        <f t="shared" si="2"/>
        <v>4.6337412166819365E-3</v>
      </c>
      <c r="K45">
        <f t="shared" si="2"/>
        <v>4.8218546321765338E-3</v>
      </c>
      <c r="L45" s="2">
        <v>1.1556434458498471E-3</v>
      </c>
      <c r="M45" s="2">
        <v>1.4737687706425492E-3</v>
      </c>
      <c r="N45" s="2">
        <v>1.5610672089512215E-3</v>
      </c>
      <c r="O45" s="2">
        <v>2.6967347946792323E-3</v>
      </c>
      <c r="P45" s="2">
        <v>3.5816262653342412E-3</v>
      </c>
      <c r="Q45" s="2">
        <v>4.6337412166819365E-3</v>
      </c>
      <c r="R45" s="2">
        <v>4.8218546321765338E-3</v>
      </c>
      <c r="S45" s="2">
        <v>5.6701251330581499</v>
      </c>
      <c r="T45" s="2">
        <v>7.3860744384494303</v>
      </c>
      <c r="U45" s="2">
        <v>8.2488571486251594</v>
      </c>
      <c r="V45" s="2">
        <v>13.6839274750561</v>
      </c>
      <c r="W45" s="2">
        <v>18.004674885905299</v>
      </c>
      <c r="X45" s="2">
        <v>22.854488863702599</v>
      </c>
      <c r="Y45" s="2">
        <v>21.358274188874201</v>
      </c>
    </row>
    <row r="46" spans="1:25" x14ac:dyDescent="0.35">
      <c r="A46" t="str">
        <f t="shared" si="1"/>
        <v>07_13</v>
      </c>
      <c r="B46">
        <v>13</v>
      </c>
      <c r="C46" s="1" t="s">
        <v>18</v>
      </c>
      <c r="D46" s="2" t="s">
        <v>15</v>
      </c>
      <c r="E46">
        <f t="shared" si="2"/>
        <v>1.7702903214205604E-4</v>
      </c>
      <c r="F46">
        <f t="shared" si="2"/>
        <v>1.7247547630372593E-4</v>
      </c>
      <c r="G46">
        <f t="shared" si="2"/>
        <v>3.2578339242694951E-4</v>
      </c>
      <c r="H46">
        <f t="shared" si="2"/>
        <v>2.8517048721991628E-4</v>
      </c>
      <c r="I46">
        <f t="shared" si="2"/>
        <v>2.0383307938052819E-4</v>
      </c>
      <c r="J46">
        <f t="shared" si="2"/>
        <v>2.5733120183992245E-4</v>
      </c>
      <c r="K46">
        <f t="shared" si="2"/>
        <v>3.3220458784488492E-4</v>
      </c>
      <c r="L46" s="2">
        <v>1.7702903214205604E-4</v>
      </c>
      <c r="M46" s="2">
        <v>1.7247547630372593E-4</v>
      </c>
      <c r="N46" s="2">
        <v>3.2578339242694951E-4</v>
      </c>
      <c r="O46" s="2">
        <v>2.8517048721991628E-4</v>
      </c>
      <c r="P46" s="2">
        <v>2.0383307938052819E-4</v>
      </c>
      <c r="Q46" s="2">
        <v>2.5733120183992245E-4</v>
      </c>
      <c r="R46" s="2">
        <v>3.3220458784488492E-4</v>
      </c>
      <c r="S46" s="2">
        <v>8.6668930037122092</v>
      </c>
      <c r="T46" s="2">
        <v>7.5107724913658602</v>
      </c>
      <c r="U46" s="2">
        <v>8.25415145491902</v>
      </c>
      <c r="V46" s="2">
        <v>12.2338207669795</v>
      </c>
      <c r="W46" s="2">
        <v>7.1112507294973701</v>
      </c>
      <c r="X46" s="2">
        <v>12.754508620734599</v>
      </c>
      <c r="Y46" s="2">
        <v>16.345958161641601</v>
      </c>
    </row>
    <row r="47" spans="1:25" x14ac:dyDescent="0.35">
      <c r="A47" t="str">
        <f t="shared" si="1"/>
        <v>07_14</v>
      </c>
      <c r="B47">
        <v>14</v>
      </c>
      <c r="C47" s="1" t="s">
        <v>18</v>
      </c>
      <c r="D47" s="2" t="s">
        <v>13</v>
      </c>
      <c r="E47" t="str">
        <f t="shared" si="2"/>
        <v>S</v>
      </c>
      <c r="F47" t="str">
        <f t="shared" si="2"/>
        <v>S</v>
      </c>
      <c r="G47" t="str">
        <f t="shared" si="2"/>
        <v>S</v>
      </c>
      <c r="H47" t="str">
        <f t="shared" si="2"/>
        <v>S</v>
      </c>
      <c r="I47" t="str">
        <f t="shared" si="2"/>
        <v>S</v>
      </c>
      <c r="J47" t="str">
        <f t="shared" si="2"/>
        <v>S</v>
      </c>
      <c r="K47">
        <f t="shared" si="2"/>
        <v>4.7180168675971523E-3</v>
      </c>
      <c r="L47" s="2">
        <v>6.4997238209503665E-3</v>
      </c>
      <c r="M47" s="2">
        <v>4.5924504776495888E-3</v>
      </c>
      <c r="N47" s="2">
        <v>2.6961189177490386E-3</v>
      </c>
      <c r="O47" s="2">
        <v>2.706871306753822E-3</v>
      </c>
      <c r="P47" s="2">
        <v>1.9534654521602291E-3</v>
      </c>
      <c r="Q47" s="2">
        <v>3.9604739813977937E-3</v>
      </c>
      <c r="R47" s="2">
        <v>4.7180168675971523E-3</v>
      </c>
      <c r="S47" s="2">
        <v>2.92996726724596</v>
      </c>
      <c r="T47" s="2">
        <v>1.04736595473226</v>
      </c>
      <c r="U47" s="2">
        <v>0.87893740587716995</v>
      </c>
      <c r="V47" s="2">
        <v>1.1017070496563599</v>
      </c>
      <c r="W47" s="2">
        <v>1.3717606801147599</v>
      </c>
      <c r="X47" s="2">
        <v>1.13418797783076</v>
      </c>
      <c r="Y47" s="2">
        <v>5.08278215702396</v>
      </c>
    </row>
    <row r="48" spans="1:25" x14ac:dyDescent="0.35">
      <c r="A48" t="str">
        <f t="shared" si="1"/>
        <v>07_15</v>
      </c>
      <c r="B48">
        <v>15</v>
      </c>
      <c r="C48" s="1" t="s">
        <v>18</v>
      </c>
      <c r="D48" s="2" t="s">
        <v>11</v>
      </c>
      <c r="E48" t="str">
        <f t="shared" si="2"/>
        <v>S</v>
      </c>
      <c r="F48">
        <f t="shared" si="2"/>
        <v>7.0538318555367647E-3</v>
      </c>
      <c r="G48">
        <f t="shared" si="2"/>
        <v>3.0238900510890145E-3</v>
      </c>
      <c r="H48" t="str">
        <f t="shared" si="2"/>
        <v>S</v>
      </c>
      <c r="I48" t="str">
        <f t="shared" si="2"/>
        <v>S</v>
      </c>
      <c r="J48">
        <f t="shared" si="2"/>
        <v>3.7282208089381816E-3</v>
      </c>
      <c r="K48" t="str">
        <f t="shared" si="2"/>
        <v>S</v>
      </c>
      <c r="L48" s="2">
        <v>1.2948887854921733E-2</v>
      </c>
      <c r="M48" s="2">
        <v>7.0538318555367647E-3</v>
      </c>
      <c r="N48" s="2">
        <v>3.0238900510890145E-3</v>
      </c>
      <c r="O48" s="2">
        <v>2.8081992114630996E-3</v>
      </c>
      <c r="P48" s="2">
        <v>3.0701873439438056E-3</v>
      </c>
      <c r="Q48" s="2">
        <v>3.7282208089381816E-3</v>
      </c>
      <c r="R48" s="2">
        <v>3.718854985731321E-3</v>
      </c>
      <c r="S48" s="2">
        <v>4.4307854512956499</v>
      </c>
      <c r="T48" s="2">
        <v>5.0546853959522497</v>
      </c>
      <c r="U48" s="2">
        <v>5.0493292475342004</v>
      </c>
      <c r="V48" s="2">
        <v>2.1219266019816301</v>
      </c>
      <c r="W48" s="2">
        <v>3.1732399962951598</v>
      </c>
      <c r="X48" s="2">
        <v>5.4840590667175197</v>
      </c>
      <c r="Y48" s="2">
        <v>3.9625520336497</v>
      </c>
    </row>
    <row r="49" spans="1:25" x14ac:dyDescent="0.35">
      <c r="A49" t="str">
        <f t="shared" si="1"/>
        <v>07_16</v>
      </c>
      <c r="B49">
        <v>16</v>
      </c>
      <c r="C49" s="1" t="s">
        <v>18</v>
      </c>
      <c r="D49" s="2" t="s">
        <v>3</v>
      </c>
      <c r="E49" t="str">
        <f t="shared" si="2"/>
        <v>S</v>
      </c>
      <c r="F49">
        <f t="shared" si="2"/>
        <v>2.5006065177957098E-3</v>
      </c>
      <c r="G49">
        <f t="shared" si="2"/>
        <v>5.8364572666394447E-3</v>
      </c>
      <c r="H49" t="str">
        <f t="shared" si="2"/>
        <v>S</v>
      </c>
      <c r="I49" t="str">
        <f t="shared" si="2"/>
        <v>S</v>
      </c>
      <c r="J49" t="str">
        <f t="shared" si="2"/>
        <v>S</v>
      </c>
      <c r="K49" t="str">
        <f t="shared" si="2"/>
        <v>S</v>
      </c>
      <c r="L49" s="2">
        <v>2.8025490663574786E-3</v>
      </c>
      <c r="M49" s="2">
        <v>2.5006065177957098E-3</v>
      </c>
      <c r="N49" s="2">
        <v>5.8364572666394447E-3</v>
      </c>
      <c r="O49" s="2">
        <v>2.572657888777816E-3</v>
      </c>
      <c r="P49" s="2">
        <v>2.0917344695314893E-3</v>
      </c>
      <c r="Q49" s="2">
        <v>1.6058421519481842E-3</v>
      </c>
      <c r="R49" s="2">
        <v>2.52549982898657E-3</v>
      </c>
      <c r="S49" s="2">
        <v>2.7833427955394998</v>
      </c>
      <c r="T49" s="2">
        <v>6.2462047776213803</v>
      </c>
      <c r="U49" s="2">
        <v>5.4621733953015097</v>
      </c>
      <c r="V49" s="2">
        <v>2.3432783670580899</v>
      </c>
      <c r="W49" s="2">
        <v>2.9697249074915999</v>
      </c>
      <c r="X49" s="2">
        <v>0.38762345190613501</v>
      </c>
      <c r="Y49" s="2">
        <v>3.68408572967782</v>
      </c>
    </row>
    <row r="50" spans="1:25" x14ac:dyDescent="0.35">
      <c r="A50" t="str">
        <f t="shared" si="1"/>
        <v>15_1</v>
      </c>
      <c r="B50">
        <v>1</v>
      </c>
      <c r="C50" s="1" t="s">
        <v>19</v>
      </c>
      <c r="D50" t="s">
        <v>6</v>
      </c>
      <c r="E50">
        <f t="shared" si="2"/>
        <v>5.7956588794783666E-2</v>
      </c>
      <c r="F50">
        <f t="shared" si="2"/>
        <v>5.0830432302729246E-2</v>
      </c>
      <c r="G50">
        <f t="shared" si="2"/>
        <v>6.3410824963594695E-2</v>
      </c>
      <c r="H50">
        <f t="shared" si="2"/>
        <v>7.1852011899435991E-2</v>
      </c>
      <c r="I50">
        <f t="shared" si="2"/>
        <v>7.1219812496042062E-2</v>
      </c>
      <c r="J50">
        <f t="shared" si="2"/>
        <v>9.2339489140847594E-2</v>
      </c>
      <c r="K50">
        <f t="shared" si="2"/>
        <v>0.11805633638408011</v>
      </c>
      <c r="L50">
        <v>5.7956588794783666E-2</v>
      </c>
      <c r="M50">
        <v>5.0830432302729246E-2</v>
      </c>
      <c r="N50">
        <v>6.3410824963594695E-2</v>
      </c>
      <c r="O50">
        <v>7.1852011899435991E-2</v>
      </c>
      <c r="P50">
        <v>7.1219812496042062E-2</v>
      </c>
      <c r="Q50">
        <v>9.2339489140847594E-2</v>
      </c>
      <c r="R50">
        <v>0.11805633638408011</v>
      </c>
      <c r="S50">
        <v>154.20070372791</v>
      </c>
      <c r="T50">
        <v>158.222119630365</v>
      </c>
      <c r="U50">
        <v>169.40241573499699</v>
      </c>
      <c r="V50">
        <v>211.626400576604</v>
      </c>
      <c r="W50">
        <v>186.517605355299</v>
      </c>
      <c r="X50">
        <v>410.640683174949</v>
      </c>
      <c r="Y50">
        <v>334.93787258776598</v>
      </c>
    </row>
    <row r="51" spans="1:25" x14ac:dyDescent="0.35">
      <c r="A51" t="str">
        <f t="shared" si="1"/>
        <v>15_2</v>
      </c>
      <c r="B51">
        <v>2</v>
      </c>
      <c r="C51" s="1" t="s">
        <v>19</v>
      </c>
      <c r="D51" t="s">
        <v>7</v>
      </c>
      <c r="E51">
        <f t="shared" si="2"/>
        <v>3.8621133282730251E-2</v>
      </c>
      <c r="F51">
        <f t="shared" si="2"/>
        <v>4.3674527025824431E-2</v>
      </c>
      <c r="G51">
        <f t="shared" si="2"/>
        <v>3.9625019112863709E-2</v>
      </c>
      <c r="H51">
        <f t="shared" si="2"/>
        <v>4.1649450314928796E-2</v>
      </c>
      <c r="I51">
        <f t="shared" si="2"/>
        <v>5.097224943770013E-2</v>
      </c>
      <c r="J51">
        <f t="shared" si="2"/>
        <v>5.5792028768539302E-2</v>
      </c>
      <c r="K51">
        <f t="shared" si="2"/>
        <v>6.6831688563786032E-2</v>
      </c>
      <c r="L51">
        <v>3.8621133282730251E-2</v>
      </c>
      <c r="M51">
        <v>4.3674527025824431E-2</v>
      </c>
      <c r="N51">
        <v>3.9625019112863709E-2</v>
      </c>
      <c r="O51">
        <v>4.1649450314928796E-2</v>
      </c>
      <c r="P51">
        <v>5.097224943770013E-2</v>
      </c>
      <c r="Q51">
        <v>5.5792028768539302E-2</v>
      </c>
      <c r="R51">
        <v>6.6831688563786032E-2</v>
      </c>
      <c r="S51">
        <v>165.739767323775</v>
      </c>
      <c r="T51">
        <v>175.491341214198</v>
      </c>
      <c r="U51">
        <v>156.33665546623499</v>
      </c>
      <c r="V51">
        <v>174.17963776947201</v>
      </c>
      <c r="W51">
        <v>214.040904390305</v>
      </c>
      <c r="X51">
        <v>228.33268423943099</v>
      </c>
      <c r="Y51">
        <v>260.06361557430603</v>
      </c>
    </row>
    <row r="52" spans="1:25" x14ac:dyDescent="0.35">
      <c r="A52" t="str">
        <f t="shared" si="1"/>
        <v>15_3</v>
      </c>
      <c r="B52">
        <v>3</v>
      </c>
      <c r="C52" s="1" t="s">
        <v>19</v>
      </c>
      <c r="D52" t="s">
        <v>267</v>
      </c>
      <c r="E52">
        <f t="shared" si="2"/>
        <v>3.6672444781401491E-2</v>
      </c>
      <c r="F52">
        <f t="shared" si="2"/>
        <v>2.7322761413502889E-2</v>
      </c>
      <c r="G52">
        <f t="shared" si="2"/>
        <v>3.2024412786938759E-2</v>
      </c>
      <c r="H52">
        <f t="shared" si="2"/>
        <v>4.2657376863337725E-2</v>
      </c>
      <c r="I52">
        <f t="shared" si="2"/>
        <v>6.0899366306421662E-2</v>
      </c>
      <c r="J52">
        <f t="shared" si="2"/>
        <v>5.3241060802465205E-2</v>
      </c>
      <c r="K52">
        <f t="shared" si="2"/>
        <v>6.9874435735101714E-2</v>
      </c>
      <c r="L52">
        <v>3.6672444781401491E-2</v>
      </c>
      <c r="M52">
        <v>2.7322761413502889E-2</v>
      </c>
      <c r="N52">
        <v>3.2024412786938759E-2</v>
      </c>
      <c r="O52">
        <v>4.2657376863337725E-2</v>
      </c>
      <c r="P52">
        <v>6.0899366306421662E-2</v>
      </c>
      <c r="Q52">
        <v>5.3241060802465205E-2</v>
      </c>
      <c r="R52">
        <v>6.9874435735101714E-2</v>
      </c>
      <c r="S52">
        <v>59.871945052947197</v>
      </c>
      <c r="T52">
        <v>55.100776941522803</v>
      </c>
      <c r="U52">
        <v>70.207867282029795</v>
      </c>
      <c r="V52">
        <v>112.48413215044199</v>
      </c>
      <c r="W52">
        <v>160.84297226246099</v>
      </c>
      <c r="X52">
        <v>103.880846538002</v>
      </c>
      <c r="Y52">
        <v>142.018462761802</v>
      </c>
    </row>
    <row r="53" spans="1:25" x14ac:dyDescent="0.35">
      <c r="A53" t="str">
        <f t="shared" si="1"/>
        <v>15_4</v>
      </c>
      <c r="B53">
        <v>4</v>
      </c>
      <c r="C53" s="1" t="s">
        <v>19</v>
      </c>
      <c r="D53" t="s">
        <v>14</v>
      </c>
      <c r="E53">
        <f t="shared" si="2"/>
        <v>4.4030604670401586E-3</v>
      </c>
      <c r="F53">
        <f t="shared" si="2"/>
        <v>7.7885158269442485E-3</v>
      </c>
      <c r="G53">
        <f t="shared" si="2"/>
        <v>1.1447104447683831E-2</v>
      </c>
      <c r="H53">
        <f t="shared" si="2"/>
        <v>1.1763037816876012E-2</v>
      </c>
      <c r="I53">
        <f t="shared" si="2"/>
        <v>2.0073830138796919E-2</v>
      </c>
      <c r="J53">
        <f t="shared" si="2"/>
        <v>2.9771044624529688E-2</v>
      </c>
      <c r="K53">
        <f t="shared" si="2"/>
        <v>3.9666298993789546E-2</v>
      </c>
      <c r="L53">
        <v>4.4030604670401586E-3</v>
      </c>
      <c r="M53">
        <v>7.7885158269442485E-3</v>
      </c>
      <c r="N53">
        <v>1.1447104447683831E-2</v>
      </c>
      <c r="O53">
        <v>1.1763037816876012E-2</v>
      </c>
      <c r="P53">
        <v>2.0073830138796919E-2</v>
      </c>
      <c r="Q53">
        <v>2.9771044624529688E-2</v>
      </c>
      <c r="R53">
        <v>3.9666298993789546E-2</v>
      </c>
      <c r="S53">
        <v>10.5720593539858</v>
      </c>
      <c r="T53">
        <v>14.717669662215201</v>
      </c>
      <c r="U53">
        <v>19.575450964142998</v>
      </c>
      <c r="V53">
        <v>24.938876935123801</v>
      </c>
      <c r="W53">
        <v>55.350082385995101</v>
      </c>
      <c r="X53">
        <v>52.3194833521734</v>
      </c>
      <c r="Y53">
        <v>77.553291590840999</v>
      </c>
    </row>
    <row r="54" spans="1:25" x14ac:dyDescent="0.35">
      <c r="A54" t="str">
        <f t="shared" si="1"/>
        <v>15_5</v>
      </c>
      <c r="B54">
        <v>5</v>
      </c>
      <c r="C54" s="1" t="s">
        <v>19</v>
      </c>
      <c r="D54" t="s">
        <v>8</v>
      </c>
      <c r="E54">
        <f t="shared" si="2"/>
        <v>4.6881459353862323E-3</v>
      </c>
      <c r="F54">
        <f t="shared" si="2"/>
        <v>3.6599523983066786E-3</v>
      </c>
      <c r="G54">
        <f t="shared" si="2"/>
        <v>3.9761402704670597E-3</v>
      </c>
      <c r="H54">
        <f t="shared" si="2"/>
        <v>6.4086169068287195E-3</v>
      </c>
      <c r="I54">
        <f t="shared" si="2"/>
        <v>8.524178407063706E-3</v>
      </c>
      <c r="J54">
        <f t="shared" si="2"/>
        <v>1.1161644938223067E-2</v>
      </c>
      <c r="K54">
        <f t="shared" si="2"/>
        <v>1.3321106303460227E-2</v>
      </c>
      <c r="L54">
        <v>4.6881459353862323E-3</v>
      </c>
      <c r="M54">
        <v>3.6599523983066786E-3</v>
      </c>
      <c r="N54">
        <v>3.9761402704670597E-3</v>
      </c>
      <c r="O54">
        <v>6.4086169068287195E-3</v>
      </c>
      <c r="P54">
        <v>8.524178407063706E-3</v>
      </c>
      <c r="Q54">
        <v>1.1161644938223067E-2</v>
      </c>
      <c r="R54">
        <v>1.3321106303460227E-2</v>
      </c>
      <c r="S54">
        <v>18.4788945998827</v>
      </c>
      <c r="T54">
        <v>34.301667343195497</v>
      </c>
      <c r="U54">
        <v>26.930475473584298</v>
      </c>
      <c r="V54">
        <v>37.984257321304</v>
      </c>
      <c r="W54">
        <v>67.522925449052195</v>
      </c>
      <c r="X54">
        <v>93.834602823341896</v>
      </c>
      <c r="Y54">
        <v>75.280261073789305</v>
      </c>
    </row>
    <row r="55" spans="1:25" x14ac:dyDescent="0.35">
      <c r="A55" t="str">
        <f t="shared" si="1"/>
        <v>15_6</v>
      </c>
      <c r="B55">
        <v>6</v>
      </c>
      <c r="C55" s="1" t="s">
        <v>19</v>
      </c>
      <c r="D55" t="s">
        <v>9</v>
      </c>
      <c r="E55">
        <f t="shared" si="2"/>
        <v>6.439644701801514E-3</v>
      </c>
      <c r="F55">
        <f t="shared" si="2"/>
        <v>5.908162350167034E-3</v>
      </c>
      <c r="G55">
        <f t="shared" si="2"/>
        <v>5.3214379844874682E-3</v>
      </c>
      <c r="H55">
        <f t="shared" si="2"/>
        <v>6.5751098805122135E-3</v>
      </c>
      <c r="I55">
        <f t="shared" si="2"/>
        <v>9.4661693025336092E-3</v>
      </c>
      <c r="J55">
        <f t="shared" si="2"/>
        <v>1.1960318691682143E-2</v>
      </c>
      <c r="K55">
        <f t="shared" si="2"/>
        <v>1.6264316057756772E-2</v>
      </c>
      <c r="L55">
        <v>6.439644701801514E-3</v>
      </c>
      <c r="M55">
        <v>5.908162350167034E-3</v>
      </c>
      <c r="N55">
        <v>5.3214379844874682E-3</v>
      </c>
      <c r="O55">
        <v>6.5751098805122135E-3</v>
      </c>
      <c r="P55">
        <v>9.4661693025336092E-3</v>
      </c>
      <c r="Q55">
        <v>1.1960318691682143E-2</v>
      </c>
      <c r="R55">
        <v>1.6264316057756772E-2</v>
      </c>
      <c r="S55">
        <v>11.2609429060227</v>
      </c>
      <c r="T55">
        <v>13.213814162013501</v>
      </c>
      <c r="U55">
        <v>13.6538569322363</v>
      </c>
      <c r="V55">
        <v>17.801548472525699</v>
      </c>
      <c r="W55">
        <v>28.4450144904993</v>
      </c>
      <c r="X55">
        <v>33.477939245417701</v>
      </c>
      <c r="Y55">
        <v>29.027295673371999</v>
      </c>
    </row>
    <row r="56" spans="1:25" x14ac:dyDescent="0.35">
      <c r="A56" t="str">
        <f t="shared" si="1"/>
        <v>15_7</v>
      </c>
      <c r="B56">
        <v>7</v>
      </c>
      <c r="C56" s="1" t="s">
        <v>19</v>
      </c>
      <c r="D56" t="s">
        <v>16</v>
      </c>
      <c r="E56">
        <f t="shared" si="2"/>
        <v>2.1026392390435271E-3</v>
      </c>
      <c r="F56">
        <f t="shared" si="2"/>
        <v>3.2870686379770256E-3</v>
      </c>
      <c r="G56">
        <f t="shared" si="2"/>
        <v>3.5127524334034577E-3</v>
      </c>
      <c r="H56">
        <f t="shared" si="2"/>
        <v>3.0990659017379554E-3</v>
      </c>
      <c r="I56">
        <f t="shared" si="2"/>
        <v>4.8194402589998124E-3</v>
      </c>
      <c r="J56">
        <f t="shared" si="2"/>
        <v>5.362144812599748E-3</v>
      </c>
      <c r="K56">
        <f t="shared" si="2"/>
        <v>5.9219946433471784E-3</v>
      </c>
      <c r="L56">
        <v>2.1026392390435271E-3</v>
      </c>
      <c r="M56">
        <v>3.2870686379770256E-3</v>
      </c>
      <c r="N56">
        <v>3.5127524334034577E-3</v>
      </c>
      <c r="O56">
        <v>3.0990659017379554E-3</v>
      </c>
      <c r="P56">
        <v>4.8194402589998124E-3</v>
      </c>
      <c r="Q56">
        <v>5.362144812599748E-3</v>
      </c>
      <c r="R56">
        <v>5.9219946433471784E-3</v>
      </c>
      <c r="S56">
        <v>5.4389219411315697</v>
      </c>
      <c r="T56">
        <v>9.7832969766717692</v>
      </c>
      <c r="U56">
        <v>8.5307544923247907</v>
      </c>
      <c r="V56">
        <v>9.0283357621216407</v>
      </c>
      <c r="W56">
        <v>13.7066213443553</v>
      </c>
      <c r="X56">
        <v>10.067796975822199</v>
      </c>
      <c r="Y56">
        <v>15.809532136086</v>
      </c>
    </row>
    <row r="57" spans="1:25" x14ac:dyDescent="0.35">
      <c r="A57" t="str">
        <f t="shared" si="1"/>
        <v>15_8</v>
      </c>
      <c r="B57">
        <v>8</v>
      </c>
      <c r="C57" s="1" t="s">
        <v>19</v>
      </c>
      <c r="D57" t="s">
        <v>268</v>
      </c>
      <c r="E57">
        <f t="shared" si="2"/>
        <v>1.6358238643327798E-2</v>
      </c>
      <c r="F57">
        <f t="shared" si="2"/>
        <v>1.6845684893921971E-2</v>
      </c>
      <c r="G57">
        <f t="shared" si="2"/>
        <v>1.7241883730597388E-2</v>
      </c>
      <c r="H57">
        <f t="shared" si="2"/>
        <v>1.9101217665667365E-2</v>
      </c>
      <c r="I57">
        <f t="shared" si="2"/>
        <v>1.8612742160888922E-2</v>
      </c>
      <c r="J57">
        <f t="shared" si="2"/>
        <v>1.7004011875692348E-2</v>
      </c>
      <c r="K57">
        <f t="shared" si="2"/>
        <v>2.7078023012402693E-2</v>
      </c>
      <c r="L57">
        <v>1.6358238643327798E-2</v>
      </c>
      <c r="M57">
        <v>1.6845684893921971E-2</v>
      </c>
      <c r="N57">
        <v>1.7241883730597388E-2</v>
      </c>
      <c r="O57">
        <v>1.9101217665667365E-2</v>
      </c>
      <c r="P57">
        <v>1.8612742160888922E-2</v>
      </c>
      <c r="Q57">
        <v>1.7004011875692348E-2</v>
      </c>
      <c r="R57">
        <v>2.7078023012402693E-2</v>
      </c>
      <c r="S57">
        <v>9.0412599372235238</v>
      </c>
      <c r="T57">
        <v>12.458057306786401</v>
      </c>
      <c r="U57">
        <v>9.8618682805895208</v>
      </c>
      <c r="V57">
        <v>11.977081648952</v>
      </c>
      <c r="W57">
        <v>10.253929287123601</v>
      </c>
      <c r="X57">
        <v>12.9888582435101</v>
      </c>
      <c r="Y57">
        <v>14.328445658426499</v>
      </c>
    </row>
    <row r="58" spans="1:25" x14ac:dyDescent="0.35">
      <c r="A58" t="str">
        <f t="shared" si="1"/>
        <v>15_9</v>
      </c>
      <c r="B58">
        <v>9</v>
      </c>
      <c r="C58" s="1" t="s">
        <v>19</v>
      </c>
      <c r="D58" t="s">
        <v>4</v>
      </c>
      <c r="E58">
        <f t="shared" si="2"/>
        <v>5.758621936614837E-2</v>
      </c>
      <c r="F58" t="str">
        <f t="shared" si="2"/>
        <v>S</v>
      </c>
      <c r="G58" t="str">
        <f t="shared" si="2"/>
        <v>S</v>
      </c>
      <c r="H58" t="str">
        <f t="shared" si="2"/>
        <v>S</v>
      </c>
      <c r="I58" t="str">
        <f t="shared" si="2"/>
        <v>S</v>
      </c>
      <c r="J58" t="str">
        <f t="shared" si="2"/>
        <v>S</v>
      </c>
      <c r="K58">
        <f t="shared" si="2"/>
        <v>5.5713355240829224E-2</v>
      </c>
      <c r="L58">
        <v>5.758621936614837E-2</v>
      </c>
      <c r="M58">
        <v>3.4931145529593845E-2</v>
      </c>
      <c r="N58">
        <v>2.0561258429292524E-2</v>
      </c>
      <c r="O58">
        <v>1.4852978377195137E-2</v>
      </c>
      <c r="P58">
        <v>1.8637609839624716E-2</v>
      </c>
      <c r="Q58">
        <v>3.5328330952571686E-2</v>
      </c>
      <c r="R58">
        <v>5.5713355240829224E-2</v>
      </c>
      <c r="S58">
        <v>6.8532391272944198</v>
      </c>
      <c r="T58">
        <v>2.7581450412125301</v>
      </c>
      <c r="U58">
        <v>3.2135057890107199</v>
      </c>
      <c r="V58">
        <v>2.5853340319724998</v>
      </c>
      <c r="W58">
        <v>3.0961576391121102</v>
      </c>
      <c r="X58">
        <v>3.5441993078173</v>
      </c>
      <c r="Y58">
        <v>14.289518334252101</v>
      </c>
    </row>
    <row r="59" spans="1:25" x14ac:dyDescent="0.35">
      <c r="A59" t="str">
        <f t="shared" si="1"/>
        <v>15_10</v>
      </c>
      <c r="B59">
        <v>10</v>
      </c>
      <c r="C59" s="1" t="s">
        <v>19</v>
      </c>
      <c r="D59" t="s">
        <v>15</v>
      </c>
      <c r="E59" t="str">
        <f t="shared" si="2"/>
        <v>S</v>
      </c>
      <c r="F59" t="str">
        <f t="shared" si="2"/>
        <v>S</v>
      </c>
      <c r="G59" t="str">
        <f t="shared" si="2"/>
        <v>S</v>
      </c>
      <c r="H59">
        <f t="shared" si="2"/>
        <v>2.0351215052504513E-4</v>
      </c>
      <c r="I59">
        <f t="shared" si="2"/>
        <v>5.465190959967201E-4</v>
      </c>
      <c r="J59">
        <f t="shared" si="2"/>
        <v>4.1473982899684986E-4</v>
      </c>
      <c r="K59">
        <f t="shared" si="2"/>
        <v>5.1794387232556658E-4</v>
      </c>
      <c r="L59">
        <v>1.7723255425418539E-4</v>
      </c>
      <c r="M59">
        <v>1.6736125437775525E-4</v>
      </c>
      <c r="N59">
        <v>2.0787345006378224E-4</v>
      </c>
      <c r="O59">
        <v>2.0351215052504513E-4</v>
      </c>
      <c r="P59">
        <v>5.465190959967201E-4</v>
      </c>
      <c r="Q59">
        <v>4.1473982899684986E-4</v>
      </c>
      <c r="R59">
        <v>5.1794387232556658E-4</v>
      </c>
      <c r="S59">
        <v>3.66264663026082</v>
      </c>
      <c r="T59">
        <v>3.8821759386697199</v>
      </c>
      <c r="U59">
        <v>4.7539133757381302</v>
      </c>
      <c r="V59">
        <v>6.4402162628422097</v>
      </c>
      <c r="W59">
        <v>9.4617533224863504</v>
      </c>
      <c r="X59">
        <v>11.2049100128297</v>
      </c>
      <c r="Y59">
        <v>9.9364722633497902</v>
      </c>
    </row>
    <row r="60" spans="1:25" x14ac:dyDescent="0.35">
      <c r="A60" t="str">
        <f t="shared" si="1"/>
        <v>15_11</v>
      </c>
      <c r="B60">
        <v>11</v>
      </c>
      <c r="C60" s="1" t="s">
        <v>19</v>
      </c>
      <c r="D60" t="s">
        <v>10</v>
      </c>
      <c r="E60" t="str">
        <f t="shared" si="2"/>
        <v>S</v>
      </c>
      <c r="F60" t="str">
        <f t="shared" si="2"/>
        <v>S</v>
      </c>
      <c r="G60">
        <f t="shared" si="2"/>
        <v>2.6787855481277914E-3</v>
      </c>
      <c r="H60" t="str">
        <f t="shared" si="2"/>
        <v>S</v>
      </c>
      <c r="I60">
        <f t="shared" si="2"/>
        <v>4.6209105114724666E-3</v>
      </c>
      <c r="J60">
        <f t="shared" si="2"/>
        <v>4.3521337147433767E-3</v>
      </c>
      <c r="K60">
        <f t="shared" si="2"/>
        <v>5.8590171301055888E-3</v>
      </c>
      <c r="L60">
        <v>1.4185136104481891E-3</v>
      </c>
      <c r="M60">
        <v>3.1666263570172262E-3</v>
      </c>
      <c r="N60">
        <v>2.6787855481277914E-3</v>
      </c>
      <c r="O60">
        <v>2.0456738585322817E-3</v>
      </c>
      <c r="P60">
        <v>4.6209105114724666E-3</v>
      </c>
      <c r="Q60">
        <v>4.3521337147433767E-3</v>
      </c>
      <c r="R60">
        <v>5.8590171301055888E-3</v>
      </c>
      <c r="S60">
        <v>4.8807118586770102</v>
      </c>
      <c r="T60">
        <v>4.2849576019976698</v>
      </c>
      <c r="U60">
        <v>5.2839308885278102</v>
      </c>
      <c r="V60">
        <v>2.0876786814916102</v>
      </c>
      <c r="W60">
        <v>7.4766051787562704</v>
      </c>
      <c r="X60">
        <v>8.6194362561050397</v>
      </c>
      <c r="Y60">
        <v>9.4611032679897402</v>
      </c>
    </row>
    <row r="61" spans="1:25" x14ac:dyDescent="0.35">
      <c r="A61" t="str">
        <f t="shared" si="1"/>
        <v>15_12</v>
      </c>
      <c r="B61">
        <v>12</v>
      </c>
      <c r="C61" s="1" t="s">
        <v>19</v>
      </c>
      <c r="D61" t="s">
        <v>3</v>
      </c>
      <c r="E61">
        <f t="shared" si="2"/>
        <v>6.4753657662595162E-3</v>
      </c>
      <c r="F61" t="str">
        <f t="shared" si="2"/>
        <v>S</v>
      </c>
      <c r="G61" t="str">
        <f t="shared" si="2"/>
        <v>S</v>
      </c>
      <c r="H61">
        <f t="shared" si="2"/>
        <v>5.7027943914221332E-3</v>
      </c>
      <c r="I61">
        <f t="shared" si="2"/>
        <v>1.3764149413326343E-2</v>
      </c>
      <c r="J61">
        <f t="shared" si="2"/>
        <v>8.7671114028221933E-3</v>
      </c>
      <c r="K61">
        <f t="shared" si="2"/>
        <v>9.7221274491285873E-3</v>
      </c>
      <c r="L61">
        <v>6.4753657662595162E-3</v>
      </c>
      <c r="M61">
        <v>8.4067133792671746E-3</v>
      </c>
      <c r="N61">
        <v>3.3737472301475294E-3</v>
      </c>
      <c r="O61">
        <v>5.7027943914221332E-3</v>
      </c>
      <c r="P61">
        <v>1.3764149413326343E-2</v>
      </c>
      <c r="Q61">
        <v>8.7671114028221933E-3</v>
      </c>
      <c r="R61">
        <v>9.7221274491285873E-3</v>
      </c>
      <c r="S61">
        <v>5.1640842989143696</v>
      </c>
      <c r="T61">
        <v>4.7726289679536098</v>
      </c>
      <c r="U61">
        <v>2.4708245331901502</v>
      </c>
      <c r="V61">
        <v>8.3876069625263092</v>
      </c>
      <c r="W61">
        <v>7.7266203763610397</v>
      </c>
      <c r="X61">
        <v>6.8156704005356099</v>
      </c>
      <c r="Y61">
        <v>6.2334655428924703</v>
      </c>
    </row>
    <row r="62" spans="1:25" x14ac:dyDescent="0.35">
      <c r="A62" t="str">
        <f t="shared" si="1"/>
        <v>15_13</v>
      </c>
      <c r="B62">
        <v>13</v>
      </c>
      <c r="C62" s="1" t="s">
        <v>19</v>
      </c>
      <c r="D62" t="s">
        <v>12</v>
      </c>
      <c r="E62" t="str">
        <f t="shared" si="2"/>
        <v>S</v>
      </c>
      <c r="F62" t="str">
        <f t="shared" si="2"/>
        <v>S</v>
      </c>
      <c r="G62" t="str">
        <f t="shared" si="2"/>
        <v>S</v>
      </c>
      <c r="H62" t="str">
        <f t="shared" si="2"/>
        <v>S</v>
      </c>
      <c r="I62" t="str">
        <f t="shared" si="2"/>
        <v>S</v>
      </c>
      <c r="J62">
        <f t="shared" si="2"/>
        <v>3.3917048753361262E-3</v>
      </c>
      <c r="K62" t="str">
        <f t="shared" si="2"/>
        <v>S</v>
      </c>
      <c r="L62">
        <v>2.6140721788033431E-3</v>
      </c>
      <c r="M62">
        <v>1.2842602825766998E-3</v>
      </c>
      <c r="N62">
        <v>1.1730483927914546E-3</v>
      </c>
      <c r="O62">
        <v>1.6200525182057085E-3</v>
      </c>
      <c r="P62">
        <v>2.1047225162814402E-3</v>
      </c>
      <c r="Q62">
        <v>3.3917048753361262E-3</v>
      </c>
      <c r="R62">
        <v>3.4737826859319839E-3</v>
      </c>
      <c r="S62">
        <v>0.59875944727719899</v>
      </c>
      <c r="T62">
        <v>0.97083364812187201</v>
      </c>
      <c r="U62">
        <v>2.08416877957039</v>
      </c>
      <c r="V62">
        <v>0.98809042805126601</v>
      </c>
      <c r="W62">
        <v>1.5177336339638301</v>
      </c>
      <c r="X62">
        <v>8.3648477434145594</v>
      </c>
      <c r="Y62">
        <v>1.9284034487858801</v>
      </c>
    </row>
    <row r="63" spans="1:25" x14ac:dyDescent="0.35">
      <c r="A63" t="str">
        <f t="shared" si="1"/>
        <v>15_14</v>
      </c>
      <c r="B63">
        <v>14</v>
      </c>
      <c r="C63" s="1" t="s">
        <v>19</v>
      </c>
      <c r="D63" t="s">
        <v>11</v>
      </c>
      <c r="E63" t="str">
        <f t="shared" si="2"/>
        <v>S</v>
      </c>
      <c r="F63" t="str">
        <f t="shared" si="2"/>
        <v>S</v>
      </c>
      <c r="G63" t="str">
        <f t="shared" si="2"/>
        <v>S</v>
      </c>
      <c r="H63" t="str">
        <f t="shared" si="2"/>
        <v>S</v>
      </c>
      <c r="I63" t="str">
        <f t="shared" si="2"/>
        <v>S</v>
      </c>
      <c r="J63">
        <f t="shared" si="2"/>
        <v>7.1817988633491956E-3</v>
      </c>
      <c r="K63" t="str">
        <f t="shared" si="2"/>
        <v>S</v>
      </c>
      <c r="L63">
        <v>4.3226474356808228E-3</v>
      </c>
      <c r="M63">
        <v>2.8166009513872011E-3</v>
      </c>
      <c r="N63">
        <v>2.8471708354795892E-3</v>
      </c>
      <c r="O63">
        <v>3.0516283775589965E-3</v>
      </c>
      <c r="P63">
        <v>5.5799937862835835E-3</v>
      </c>
      <c r="Q63">
        <v>7.1817988633491956E-3</v>
      </c>
      <c r="R63">
        <v>9.3072708254294326E-3</v>
      </c>
      <c r="S63">
        <v>0.96391135024098196</v>
      </c>
      <c r="T63">
        <v>0.98898861692544804</v>
      </c>
      <c r="U63">
        <v>0.96800215922240895</v>
      </c>
      <c r="V63">
        <v>1.00332225717749</v>
      </c>
      <c r="W63">
        <v>0.98907243437742898</v>
      </c>
      <c r="X63">
        <v>6.6637188741012796</v>
      </c>
      <c r="Y63">
        <v>1.0508910573846999</v>
      </c>
    </row>
    <row r="64" spans="1:25" x14ac:dyDescent="0.35">
      <c r="A64" t="str">
        <f t="shared" si="1"/>
        <v>15_15</v>
      </c>
      <c r="B64">
        <v>15</v>
      </c>
      <c r="C64" s="1" t="s">
        <v>19</v>
      </c>
      <c r="D64" t="s">
        <v>5</v>
      </c>
      <c r="E64" t="str">
        <f t="shared" si="2"/>
        <v>S</v>
      </c>
      <c r="F64" t="str">
        <f t="shared" si="2"/>
        <v>S</v>
      </c>
      <c r="G64" t="str">
        <f t="shared" si="2"/>
        <v>S</v>
      </c>
      <c r="H64" t="str">
        <f t="shared" si="2"/>
        <v>S</v>
      </c>
      <c r="I64" t="str">
        <f t="shared" si="2"/>
        <v>S</v>
      </c>
      <c r="J64" t="str">
        <f t="shared" si="2"/>
        <v>S</v>
      </c>
      <c r="K64" t="str">
        <f t="shared" si="2"/>
        <v>S</v>
      </c>
      <c r="L64">
        <v>1.6602907190631094E-2</v>
      </c>
      <c r="M64">
        <v>8.1248402177392012E-3</v>
      </c>
      <c r="N64">
        <v>3.6175239976049461E-2</v>
      </c>
      <c r="O64">
        <v>1.1158530836535431E-2</v>
      </c>
      <c r="P64">
        <v>4.0433534018467124E-2</v>
      </c>
      <c r="Q64">
        <v>2.716427865161547E-2</v>
      </c>
      <c r="R64">
        <v>7.1271703363828834E-2</v>
      </c>
      <c r="S64">
        <v>0</v>
      </c>
      <c r="T64">
        <v>0</v>
      </c>
      <c r="U64">
        <v>0</v>
      </c>
      <c r="V64">
        <v>0</v>
      </c>
      <c r="W64">
        <v>0</v>
      </c>
      <c r="X64">
        <v>0.97366720007651497</v>
      </c>
      <c r="Y64">
        <v>0.97397899107694796</v>
      </c>
    </row>
    <row r="65" spans="1:25" x14ac:dyDescent="0.35">
      <c r="A65" t="str">
        <f t="shared" si="1"/>
        <v>15_16</v>
      </c>
      <c r="B65">
        <v>16</v>
      </c>
      <c r="C65" s="1" t="s">
        <v>19</v>
      </c>
      <c r="D65" t="s">
        <v>13</v>
      </c>
      <c r="E65" t="str">
        <f t="shared" si="2"/>
        <v>S</v>
      </c>
      <c r="F65" t="str">
        <f t="shared" si="2"/>
        <v>S</v>
      </c>
      <c r="G65" t="str">
        <f t="shared" si="2"/>
        <v>S</v>
      </c>
      <c r="H65" t="str">
        <f t="shared" si="2"/>
        <v>S</v>
      </c>
      <c r="I65" t="str">
        <f t="shared" si="2"/>
        <v>S</v>
      </c>
      <c r="J65" t="str">
        <f t="shared" si="2"/>
        <v>S</v>
      </c>
      <c r="K65" t="str">
        <f t="shared" si="2"/>
        <v>S</v>
      </c>
      <c r="L65">
        <v>4.406231178240275E-3</v>
      </c>
      <c r="M65">
        <v>1.933541407951468E-3</v>
      </c>
      <c r="N65">
        <v>0</v>
      </c>
      <c r="O65">
        <v>5.3627877309350347E-3</v>
      </c>
      <c r="P65">
        <v>3.9639296988548296E-3</v>
      </c>
      <c r="Q65">
        <v>3.06579590200136E-3</v>
      </c>
      <c r="R65">
        <v>5.6598787039617597E-3</v>
      </c>
      <c r="S65">
        <v>0.384777833735924</v>
      </c>
      <c r="T65">
        <v>0</v>
      </c>
      <c r="U65">
        <v>0</v>
      </c>
      <c r="V65">
        <v>0.98104767064367304</v>
      </c>
      <c r="W65">
        <v>1.2432082040689501</v>
      </c>
      <c r="X65">
        <v>0</v>
      </c>
      <c r="Y65">
        <v>0</v>
      </c>
    </row>
    <row r="66" spans="1:25" x14ac:dyDescent="0.35">
      <c r="A66" t="str">
        <f t="shared" si="1"/>
        <v>26_1</v>
      </c>
      <c r="B66">
        <v>1</v>
      </c>
      <c r="C66" s="1" t="s">
        <v>20</v>
      </c>
      <c r="D66" t="s">
        <v>6</v>
      </c>
      <c r="E66">
        <f t="shared" ref="E66:K97" si="3">IF(S66&lt;5,"S",L66)</f>
        <v>6.9513255811406133E-2</v>
      </c>
      <c r="F66">
        <f t="shared" si="3"/>
        <v>7.0207653532016356E-2</v>
      </c>
      <c r="G66">
        <f t="shared" si="3"/>
        <v>7.1774875291912454E-2</v>
      </c>
      <c r="H66">
        <f t="shared" si="3"/>
        <v>7.2541026391496663E-2</v>
      </c>
      <c r="I66">
        <f t="shared" si="3"/>
        <v>7.9892621002875516E-2</v>
      </c>
      <c r="J66">
        <f t="shared" si="3"/>
        <v>9.3922601322765586E-2</v>
      </c>
      <c r="K66">
        <f t="shared" si="3"/>
        <v>9.317819328719272E-2</v>
      </c>
      <c r="L66">
        <v>6.9513255811406133E-2</v>
      </c>
      <c r="M66">
        <v>7.0207653532016356E-2</v>
      </c>
      <c r="N66">
        <v>7.1774875291912454E-2</v>
      </c>
      <c r="O66">
        <v>7.2541026391496663E-2</v>
      </c>
      <c r="P66">
        <v>7.9892621002875516E-2</v>
      </c>
      <c r="Q66">
        <v>9.3922601322765586E-2</v>
      </c>
      <c r="R66">
        <v>9.317819328719272E-2</v>
      </c>
      <c r="S66">
        <v>1201.13035898982</v>
      </c>
      <c r="T66">
        <v>1344.54209060537</v>
      </c>
      <c r="U66">
        <v>1430.5432574507399</v>
      </c>
      <c r="V66">
        <v>1533.3456214959299</v>
      </c>
      <c r="W66">
        <v>1633.1106928335601</v>
      </c>
      <c r="X66">
        <v>2056.40735991376</v>
      </c>
      <c r="Y66">
        <v>1763.20956760027</v>
      </c>
    </row>
    <row r="67" spans="1:25" x14ac:dyDescent="0.35">
      <c r="A67" t="str">
        <f t="shared" ref="A67:A130" si="4">C67&amp;"_"&amp;B67</f>
        <v>26_2</v>
      </c>
      <c r="B67">
        <v>2</v>
      </c>
      <c r="C67" s="1" t="s">
        <v>20</v>
      </c>
      <c r="D67" t="s">
        <v>9</v>
      </c>
      <c r="E67">
        <f t="shared" si="3"/>
        <v>5.563444476434877E-2</v>
      </c>
      <c r="F67">
        <f t="shared" si="3"/>
        <v>5.5364310311232012E-2</v>
      </c>
      <c r="G67">
        <f t="shared" si="3"/>
        <v>5.622777657677927E-2</v>
      </c>
      <c r="H67">
        <f t="shared" si="3"/>
        <v>7.3741270843530271E-2</v>
      </c>
      <c r="I67">
        <f t="shared" si="3"/>
        <v>8.8772972412147114E-2</v>
      </c>
      <c r="J67">
        <f t="shared" si="3"/>
        <v>9.098997537564292E-2</v>
      </c>
      <c r="K67">
        <f t="shared" si="3"/>
        <v>9.4322187640275251E-2</v>
      </c>
      <c r="L67">
        <v>5.563444476434877E-2</v>
      </c>
      <c r="M67">
        <v>5.5364310311232012E-2</v>
      </c>
      <c r="N67">
        <v>5.622777657677927E-2</v>
      </c>
      <c r="O67">
        <v>7.3741270843530271E-2</v>
      </c>
      <c r="P67">
        <v>8.8772972412147114E-2</v>
      </c>
      <c r="Q67">
        <v>9.098997537564292E-2</v>
      </c>
      <c r="R67">
        <v>9.4322187640275251E-2</v>
      </c>
      <c r="S67">
        <v>715.31194336688202</v>
      </c>
      <c r="T67">
        <v>786.79292208669699</v>
      </c>
      <c r="U67">
        <v>835.19281665364497</v>
      </c>
      <c r="V67">
        <v>1159.8006334593099</v>
      </c>
      <c r="W67">
        <v>1389.9494061999401</v>
      </c>
      <c r="X67">
        <v>1484.76548696241</v>
      </c>
      <c r="Y67">
        <v>1147.3805184221501</v>
      </c>
    </row>
    <row r="68" spans="1:25" x14ac:dyDescent="0.35">
      <c r="A68" t="str">
        <f t="shared" si="4"/>
        <v>26_3</v>
      </c>
      <c r="B68">
        <v>3</v>
      </c>
      <c r="C68" s="1" t="s">
        <v>20</v>
      </c>
      <c r="D68" t="s">
        <v>267</v>
      </c>
      <c r="E68">
        <f t="shared" si="3"/>
        <v>8.3423779651289678E-2</v>
      </c>
      <c r="F68">
        <f t="shared" si="3"/>
        <v>8.5705073221398143E-2</v>
      </c>
      <c r="G68">
        <f t="shared" si="3"/>
        <v>8.9265370477753861E-2</v>
      </c>
      <c r="H68">
        <f t="shared" si="3"/>
        <v>0.10594216182215271</v>
      </c>
      <c r="I68">
        <f t="shared" si="3"/>
        <v>0.1032066617893912</v>
      </c>
      <c r="J68">
        <f t="shared" si="3"/>
        <v>0.11388248164804744</v>
      </c>
      <c r="K68">
        <f t="shared" si="3"/>
        <v>0.11680397031364467</v>
      </c>
      <c r="L68">
        <v>8.3423779651289678E-2</v>
      </c>
      <c r="M68">
        <v>8.5705073221398143E-2</v>
      </c>
      <c r="N68">
        <v>8.9265370477753861E-2</v>
      </c>
      <c r="O68">
        <v>0.10594216182215271</v>
      </c>
      <c r="P68">
        <v>0.1032066617893912</v>
      </c>
      <c r="Q68">
        <v>0.11388248164804744</v>
      </c>
      <c r="R68">
        <v>0.11680397031364467</v>
      </c>
      <c r="S68">
        <v>593.53605715958702</v>
      </c>
      <c r="T68">
        <v>649.73256985680598</v>
      </c>
      <c r="U68">
        <v>759.05536691106897</v>
      </c>
      <c r="V68">
        <v>831.57846853960905</v>
      </c>
      <c r="W68">
        <v>874.22906783135602</v>
      </c>
      <c r="X68">
        <v>1021.24441305435</v>
      </c>
      <c r="Y68">
        <v>1026.68698389375</v>
      </c>
    </row>
    <row r="69" spans="1:25" x14ac:dyDescent="0.35">
      <c r="A69" t="str">
        <f t="shared" si="4"/>
        <v>26_4</v>
      </c>
      <c r="B69">
        <v>4</v>
      </c>
      <c r="C69" s="1" t="s">
        <v>20</v>
      </c>
      <c r="D69" t="s">
        <v>7</v>
      </c>
      <c r="E69">
        <f t="shared" si="3"/>
        <v>6.4362579210254331E-2</v>
      </c>
      <c r="F69">
        <f t="shared" si="3"/>
        <v>5.8905777289102158E-2</v>
      </c>
      <c r="G69">
        <f t="shared" si="3"/>
        <v>5.8872756800346066E-2</v>
      </c>
      <c r="H69">
        <f t="shared" si="3"/>
        <v>5.287113635738163E-2</v>
      </c>
      <c r="I69">
        <f t="shared" si="3"/>
        <v>6.1777046722671196E-2</v>
      </c>
      <c r="J69">
        <f t="shared" si="3"/>
        <v>7.3306126685664844E-2</v>
      </c>
      <c r="K69">
        <f t="shared" si="3"/>
        <v>7.6595304836265921E-2</v>
      </c>
      <c r="L69">
        <v>6.4362579210254331E-2</v>
      </c>
      <c r="M69">
        <v>5.8905777289102158E-2</v>
      </c>
      <c r="N69">
        <v>5.8872756800346066E-2</v>
      </c>
      <c r="O69">
        <v>5.287113635738163E-2</v>
      </c>
      <c r="P69">
        <v>6.1777046722671196E-2</v>
      </c>
      <c r="Q69">
        <v>7.3306126685664844E-2</v>
      </c>
      <c r="R69">
        <v>7.6595304836265921E-2</v>
      </c>
      <c r="S69">
        <v>777.39819221222797</v>
      </c>
      <c r="T69">
        <v>732.23701232268002</v>
      </c>
      <c r="U69">
        <v>731.95169531342196</v>
      </c>
      <c r="V69">
        <v>709.79096770995898</v>
      </c>
      <c r="W69">
        <v>872.64632576390898</v>
      </c>
      <c r="X69">
        <v>966.65313003557605</v>
      </c>
      <c r="Y69">
        <v>991.49129016706604</v>
      </c>
    </row>
    <row r="70" spans="1:25" x14ac:dyDescent="0.35">
      <c r="A70" t="str">
        <f t="shared" si="4"/>
        <v>26_5</v>
      </c>
      <c r="B70">
        <v>5</v>
      </c>
      <c r="C70" s="1" t="s">
        <v>20</v>
      </c>
      <c r="D70" t="s">
        <v>14</v>
      </c>
      <c r="E70">
        <f t="shared" si="3"/>
        <v>3.4172982379058935E-2</v>
      </c>
      <c r="F70">
        <f t="shared" si="3"/>
        <v>2.8140654638130591E-2</v>
      </c>
      <c r="G70">
        <f t="shared" si="3"/>
        <v>2.9518567599859481E-2</v>
      </c>
      <c r="H70">
        <f t="shared" si="3"/>
        <v>3.1359056764528208E-2</v>
      </c>
      <c r="I70">
        <f t="shared" si="3"/>
        <v>4.4631339613724931E-2</v>
      </c>
      <c r="J70">
        <f t="shared" si="3"/>
        <v>5.4684784012957184E-2</v>
      </c>
      <c r="K70">
        <f t="shared" si="3"/>
        <v>6.3493541369156817E-2</v>
      </c>
      <c r="L70">
        <v>3.4172982379058935E-2</v>
      </c>
      <c r="M70">
        <v>2.8140654638130591E-2</v>
      </c>
      <c r="N70">
        <v>2.9518567599859481E-2</v>
      </c>
      <c r="O70">
        <v>3.1359056764528208E-2</v>
      </c>
      <c r="P70">
        <v>4.4631339613724931E-2</v>
      </c>
      <c r="Q70">
        <v>5.4684784012957184E-2</v>
      </c>
      <c r="R70">
        <v>6.3493541369156817E-2</v>
      </c>
      <c r="S70">
        <v>378.70119369709602</v>
      </c>
      <c r="T70">
        <v>369.06163383743399</v>
      </c>
      <c r="U70">
        <v>321.965721474541</v>
      </c>
      <c r="V70">
        <v>386.46416031220298</v>
      </c>
      <c r="W70">
        <v>676.64079686303296</v>
      </c>
      <c r="X70">
        <v>951.46373610688204</v>
      </c>
      <c r="Y70">
        <v>842.19567221879697</v>
      </c>
    </row>
    <row r="71" spans="1:25" x14ac:dyDescent="0.35">
      <c r="A71" t="str">
        <f t="shared" si="4"/>
        <v>26_6</v>
      </c>
      <c r="B71">
        <v>6</v>
      </c>
      <c r="C71" s="1" t="s">
        <v>20</v>
      </c>
      <c r="D71" t="s">
        <v>8</v>
      </c>
      <c r="E71">
        <f t="shared" si="3"/>
        <v>1.1948628762639291E-2</v>
      </c>
      <c r="F71">
        <f t="shared" si="3"/>
        <v>1.3434825822496648E-2</v>
      </c>
      <c r="G71">
        <f t="shared" si="3"/>
        <v>1.8716315135345832E-2</v>
      </c>
      <c r="H71">
        <f t="shared" si="3"/>
        <v>2.2646949038883233E-2</v>
      </c>
      <c r="I71">
        <f t="shared" si="3"/>
        <v>2.3881111169008592E-2</v>
      </c>
      <c r="J71">
        <f t="shared" si="3"/>
        <v>2.8775844817473587E-2</v>
      </c>
      <c r="K71">
        <f t="shared" si="3"/>
        <v>2.6733665089138558E-2</v>
      </c>
      <c r="L71">
        <v>1.1948628762639291E-2</v>
      </c>
      <c r="M71">
        <v>1.3434825822496648E-2</v>
      </c>
      <c r="N71">
        <v>1.8716315135345832E-2</v>
      </c>
      <c r="O71">
        <v>2.2646949038883233E-2</v>
      </c>
      <c r="P71">
        <v>2.3881111169008592E-2</v>
      </c>
      <c r="Q71">
        <v>2.8775844817473587E-2</v>
      </c>
      <c r="R71">
        <v>2.6733665089138558E-2</v>
      </c>
      <c r="S71">
        <v>310.36776432205301</v>
      </c>
      <c r="T71">
        <v>459.03245072021599</v>
      </c>
      <c r="U71">
        <v>512.191424461054</v>
      </c>
      <c r="V71">
        <v>629.55276417340804</v>
      </c>
      <c r="W71">
        <v>707.55034417535501</v>
      </c>
      <c r="X71">
        <v>798.53076793799801</v>
      </c>
      <c r="Y71">
        <v>747.87425587534301</v>
      </c>
    </row>
    <row r="72" spans="1:25" x14ac:dyDescent="0.35">
      <c r="A72" t="str">
        <f t="shared" si="4"/>
        <v>26_7</v>
      </c>
      <c r="B72">
        <v>7</v>
      </c>
      <c r="C72" s="1" t="s">
        <v>20</v>
      </c>
      <c r="D72" t="s">
        <v>4</v>
      </c>
      <c r="E72">
        <f t="shared" si="3"/>
        <v>7.0738214557574827E-2</v>
      </c>
      <c r="F72">
        <f t="shared" si="3"/>
        <v>6.4251991950262211E-2</v>
      </c>
      <c r="G72">
        <f t="shared" si="3"/>
        <v>6.5660409949401255E-2</v>
      </c>
      <c r="H72">
        <f t="shared" si="3"/>
        <v>5.0316176546299787E-2</v>
      </c>
      <c r="I72">
        <f t="shared" si="3"/>
        <v>4.9559958221165074E-2</v>
      </c>
      <c r="J72">
        <f t="shared" si="3"/>
        <v>6.3630397356844379E-2</v>
      </c>
      <c r="K72">
        <f t="shared" si="3"/>
        <v>6.7734560250451242E-2</v>
      </c>
      <c r="L72">
        <v>7.0738214557574827E-2</v>
      </c>
      <c r="M72">
        <v>6.4251991950262211E-2</v>
      </c>
      <c r="N72">
        <v>6.5660409949401255E-2</v>
      </c>
      <c r="O72">
        <v>5.0316176546299787E-2</v>
      </c>
      <c r="P72">
        <v>4.9559958221165074E-2</v>
      </c>
      <c r="Q72">
        <v>6.3630397356844379E-2</v>
      </c>
      <c r="R72">
        <v>6.7734560250451242E-2</v>
      </c>
      <c r="S72">
        <v>335.94386562879498</v>
      </c>
      <c r="T72">
        <v>343.82320827195201</v>
      </c>
      <c r="U72">
        <v>283.58971606290601</v>
      </c>
      <c r="V72">
        <v>225.70686558073899</v>
      </c>
      <c r="W72">
        <v>245.066311735917</v>
      </c>
      <c r="X72">
        <v>346.93200779420499</v>
      </c>
      <c r="Y72">
        <v>308.27203353921198</v>
      </c>
    </row>
    <row r="73" spans="1:25" x14ac:dyDescent="0.35">
      <c r="A73" t="str">
        <f t="shared" si="4"/>
        <v>26_8</v>
      </c>
      <c r="B73">
        <v>8</v>
      </c>
      <c r="C73" s="1" t="s">
        <v>20</v>
      </c>
      <c r="D73" t="s">
        <v>268</v>
      </c>
      <c r="E73">
        <f t="shared" si="3"/>
        <v>6.1760707443458594E-2</v>
      </c>
      <c r="F73">
        <f t="shared" si="3"/>
        <v>5.479816191515368E-2</v>
      </c>
      <c r="G73">
        <f t="shared" si="3"/>
        <v>5.713253619408365E-2</v>
      </c>
      <c r="H73">
        <f t="shared" si="3"/>
        <v>6.3286212657704455E-2</v>
      </c>
      <c r="I73">
        <f t="shared" si="3"/>
        <v>5.5139338891406882E-2</v>
      </c>
      <c r="J73">
        <f t="shared" si="3"/>
        <v>4.9916333256513193E-2</v>
      </c>
      <c r="K73">
        <f t="shared" si="3"/>
        <v>4.9645261133702628E-2</v>
      </c>
      <c r="L73">
        <v>6.1760707443458594E-2</v>
      </c>
      <c r="M73">
        <v>5.479816191515368E-2</v>
      </c>
      <c r="N73">
        <v>5.713253619408365E-2</v>
      </c>
      <c r="O73">
        <v>6.3286212657704455E-2</v>
      </c>
      <c r="P73">
        <v>5.5139338891406882E-2</v>
      </c>
      <c r="Q73">
        <v>4.9916333256513193E-2</v>
      </c>
      <c r="R73">
        <v>4.9645261133702628E-2</v>
      </c>
      <c r="S73">
        <v>296.14354801789102</v>
      </c>
      <c r="T73">
        <v>264.31244901062098</v>
      </c>
      <c r="U73">
        <v>282.156807140468</v>
      </c>
      <c r="V73">
        <v>305.32188828620002</v>
      </c>
      <c r="W73">
        <v>227.045701199262</v>
      </c>
      <c r="X73">
        <v>246.194516062925</v>
      </c>
      <c r="Y73">
        <v>257.48951542348999</v>
      </c>
    </row>
    <row r="74" spans="1:25" x14ac:dyDescent="0.35">
      <c r="A74" t="str">
        <f t="shared" si="4"/>
        <v>26_9</v>
      </c>
      <c r="B74">
        <v>9</v>
      </c>
      <c r="C74" s="1" t="s">
        <v>20</v>
      </c>
      <c r="D74" t="s">
        <v>5</v>
      </c>
      <c r="E74">
        <f t="shared" si="3"/>
        <v>0.11212581097977409</v>
      </c>
      <c r="F74">
        <f t="shared" si="3"/>
        <v>0.10877479027312224</v>
      </c>
      <c r="G74">
        <f t="shared" si="3"/>
        <v>0.10091126849787001</v>
      </c>
      <c r="H74">
        <f t="shared" si="3"/>
        <v>9.9724465066224649E-2</v>
      </c>
      <c r="I74">
        <f t="shared" si="3"/>
        <v>0.12188830601525884</v>
      </c>
      <c r="J74">
        <f t="shared" si="3"/>
        <v>0.15696423323717248</v>
      </c>
      <c r="K74">
        <f t="shared" si="3"/>
        <v>0.14289709623600255</v>
      </c>
      <c r="L74">
        <v>0.11212581097977409</v>
      </c>
      <c r="M74">
        <v>0.10877479027312224</v>
      </c>
      <c r="N74">
        <v>0.10091126849787001</v>
      </c>
      <c r="O74">
        <v>9.9724465066224649E-2</v>
      </c>
      <c r="P74">
        <v>0.12188830601525884</v>
      </c>
      <c r="Q74">
        <v>0.15696423323717248</v>
      </c>
      <c r="R74">
        <v>0.14289709623600255</v>
      </c>
      <c r="S74">
        <v>148.02713994745699</v>
      </c>
      <c r="T74">
        <v>153.010157353106</v>
      </c>
      <c r="U74">
        <v>131.669956231898</v>
      </c>
      <c r="V74">
        <v>137.392167009811</v>
      </c>
      <c r="W74">
        <v>214.97563009794899</v>
      </c>
      <c r="X74">
        <v>235.57194361759201</v>
      </c>
      <c r="Y74">
        <v>229.74788220197701</v>
      </c>
    </row>
    <row r="75" spans="1:25" x14ac:dyDescent="0.35">
      <c r="A75" t="str">
        <f t="shared" si="4"/>
        <v>26_10</v>
      </c>
      <c r="B75">
        <v>10</v>
      </c>
      <c r="C75" s="1" t="s">
        <v>20</v>
      </c>
      <c r="D75" t="s">
        <v>15</v>
      </c>
      <c r="E75">
        <f t="shared" si="3"/>
        <v>1.071573283597338E-3</v>
      </c>
      <c r="F75">
        <f t="shared" si="3"/>
        <v>9.3497590018659009E-4</v>
      </c>
      <c r="G75">
        <f t="shared" si="3"/>
        <v>9.1027779063040232E-4</v>
      </c>
      <c r="H75">
        <f t="shared" si="3"/>
        <v>1.2345813023532531E-3</v>
      </c>
      <c r="I75">
        <f t="shared" si="3"/>
        <v>1.3237893509769015E-3</v>
      </c>
      <c r="J75">
        <f t="shared" si="3"/>
        <v>1.4512351149829476E-3</v>
      </c>
      <c r="K75">
        <f t="shared" si="3"/>
        <v>1.4964760103418999E-3</v>
      </c>
      <c r="L75">
        <v>1.071573283597338E-3</v>
      </c>
      <c r="M75">
        <v>9.3497590018659009E-4</v>
      </c>
      <c r="N75">
        <v>9.1027779063040232E-4</v>
      </c>
      <c r="O75">
        <v>1.2345813023532531E-3</v>
      </c>
      <c r="P75">
        <v>1.3237893509769015E-3</v>
      </c>
      <c r="Q75">
        <v>1.4512351149829476E-3</v>
      </c>
      <c r="R75">
        <v>1.4964760103418999E-3</v>
      </c>
      <c r="S75">
        <v>70.451291034892805</v>
      </c>
      <c r="T75">
        <v>47.308934701430402</v>
      </c>
      <c r="U75">
        <v>56.089836901393198</v>
      </c>
      <c r="V75">
        <v>67.431784478362204</v>
      </c>
      <c r="W75">
        <v>74.825676134995106</v>
      </c>
      <c r="X75">
        <v>92.442067395676503</v>
      </c>
      <c r="Y75">
        <v>92.868626429329794</v>
      </c>
    </row>
    <row r="76" spans="1:25" x14ac:dyDescent="0.35">
      <c r="A76" t="str">
        <f t="shared" si="4"/>
        <v>26_11</v>
      </c>
      <c r="B76">
        <v>11</v>
      </c>
      <c r="C76" s="1" t="s">
        <v>20</v>
      </c>
      <c r="D76" t="s">
        <v>12</v>
      </c>
      <c r="E76">
        <f t="shared" si="3"/>
        <v>1.0019880550993069E-2</v>
      </c>
      <c r="F76">
        <f t="shared" si="3"/>
        <v>9.3148393588714969E-3</v>
      </c>
      <c r="G76">
        <f t="shared" si="3"/>
        <v>1.2589440483866728E-2</v>
      </c>
      <c r="H76">
        <f t="shared" si="3"/>
        <v>1.2378994389250667E-2</v>
      </c>
      <c r="I76">
        <f t="shared" si="3"/>
        <v>1.3388124086904513E-2</v>
      </c>
      <c r="J76">
        <f t="shared" si="3"/>
        <v>1.0954269302152013E-2</v>
      </c>
      <c r="K76">
        <f t="shared" si="3"/>
        <v>9.6469793698372597E-3</v>
      </c>
      <c r="L76">
        <v>1.0019880550993069E-2</v>
      </c>
      <c r="M76">
        <v>9.3148393588714969E-3</v>
      </c>
      <c r="N76">
        <v>1.2589440483866728E-2</v>
      </c>
      <c r="O76">
        <v>1.2378994389250667E-2</v>
      </c>
      <c r="P76">
        <v>1.3388124086904513E-2</v>
      </c>
      <c r="Q76">
        <v>1.0954269302152013E-2</v>
      </c>
      <c r="R76">
        <v>9.6469793698372597E-3</v>
      </c>
      <c r="S76">
        <v>38.135062753042902</v>
      </c>
      <c r="T76">
        <v>72.044265536755404</v>
      </c>
      <c r="U76">
        <v>70.910824490649205</v>
      </c>
      <c r="V76">
        <v>67.489272780996799</v>
      </c>
      <c r="W76">
        <v>66.887520071261903</v>
      </c>
      <c r="X76">
        <v>56.758519984776797</v>
      </c>
      <c r="Y76">
        <v>72.335060941861599</v>
      </c>
    </row>
    <row r="77" spans="1:25" x14ac:dyDescent="0.35">
      <c r="A77" t="str">
        <f t="shared" si="4"/>
        <v>26_12</v>
      </c>
      <c r="B77">
        <v>12</v>
      </c>
      <c r="C77" s="1" t="s">
        <v>20</v>
      </c>
      <c r="D77" t="s">
        <v>11</v>
      </c>
      <c r="E77">
        <f t="shared" si="3"/>
        <v>9.3389803622932182E-3</v>
      </c>
      <c r="F77">
        <f t="shared" si="3"/>
        <v>9.5010396149067949E-3</v>
      </c>
      <c r="G77">
        <f t="shared" si="3"/>
        <v>8.6509492845814797E-3</v>
      </c>
      <c r="H77">
        <f t="shared" si="3"/>
        <v>1.2265631287586586E-2</v>
      </c>
      <c r="I77">
        <f t="shared" si="3"/>
        <v>1.5781480304643325E-2</v>
      </c>
      <c r="J77">
        <f t="shared" si="3"/>
        <v>2.1641610948765905E-2</v>
      </c>
      <c r="K77">
        <f t="shared" si="3"/>
        <v>2.2390186259301139E-2</v>
      </c>
      <c r="L77">
        <v>9.3389803622932182E-3</v>
      </c>
      <c r="M77">
        <v>9.5010396149067949E-3</v>
      </c>
      <c r="N77">
        <v>8.6509492845814797E-3</v>
      </c>
      <c r="O77">
        <v>1.2265631287586586E-2</v>
      </c>
      <c r="P77">
        <v>1.5781480304643325E-2</v>
      </c>
      <c r="Q77">
        <v>2.1641610948765905E-2</v>
      </c>
      <c r="R77">
        <v>2.2390186259301139E-2</v>
      </c>
      <c r="S77">
        <v>14.6420273866134</v>
      </c>
      <c r="T77">
        <v>18.405753778229201</v>
      </c>
      <c r="U77">
        <v>30.001714609182599</v>
      </c>
      <c r="V77">
        <v>17.893655636286901</v>
      </c>
      <c r="W77">
        <v>38.001909459863697</v>
      </c>
      <c r="X77">
        <v>54.556332054731101</v>
      </c>
      <c r="Y77">
        <v>57.1801261827055</v>
      </c>
    </row>
    <row r="78" spans="1:25" x14ac:dyDescent="0.35">
      <c r="A78" t="str">
        <f t="shared" si="4"/>
        <v>26_13</v>
      </c>
      <c r="B78">
        <v>13</v>
      </c>
      <c r="C78" s="1" t="s">
        <v>20</v>
      </c>
      <c r="D78" t="s">
        <v>3</v>
      </c>
      <c r="E78">
        <f t="shared" si="3"/>
        <v>7.2635490212973278E-3</v>
      </c>
      <c r="F78">
        <f t="shared" si="3"/>
        <v>7.141102220027948E-3</v>
      </c>
      <c r="G78">
        <f t="shared" si="3"/>
        <v>8.1798225425260447E-3</v>
      </c>
      <c r="H78">
        <f t="shared" si="3"/>
        <v>5.3284657320652792E-3</v>
      </c>
      <c r="I78">
        <f t="shared" si="3"/>
        <v>7.278151767792315E-3</v>
      </c>
      <c r="J78">
        <f t="shared" si="3"/>
        <v>1.2935425632757352E-2</v>
      </c>
      <c r="K78">
        <f t="shared" si="3"/>
        <v>1.340061067150239E-2</v>
      </c>
      <c r="L78">
        <v>7.2635490212973278E-3</v>
      </c>
      <c r="M78">
        <v>7.141102220027948E-3</v>
      </c>
      <c r="N78">
        <v>8.1798225425260447E-3</v>
      </c>
      <c r="O78">
        <v>5.3284657320652792E-3</v>
      </c>
      <c r="P78">
        <v>7.278151767792315E-3</v>
      </c>
      <c r="Q78">
        <v>1.2935425632757352E-2</v>
      </c>
      <c r="R78">
        <v>1.340061067150239E-2</v>
      </c>
      <c r="S78">
        <v>32.2193768244381</v>
      </c>
      <c r="T78">
        <v>37.347154225355403</v>
      </c>
      <c r="U78">
        <v>46.122811865876102</v>
      </c>
      <c r="V78">
        <v>32.508476205481998</v>
      </c>
      <c r="W78">
        <v>50.978861676086602</v>
      </c>
      <c r="X78">
        <v>111.408152073552</v>
      </c>
      <c r="Y78">
        <v>53.9961339043302</v>
      </c>
    </row>
    <row r="79" spans="1:25" x14ac:dyDescent="0.35">
      <c r="A79" t="str">
        <f t="shared" si="4"/>
        <v>26_14</v>
      </c>
      <c r="B79">
        <v>14</v>
      </c>
      <c r="C79" s="1" t="s">
        <v>20</v>
      </c>
      <c r="D79" t="s">
        <v>10</v>
      </c>
      <c r="E79">
        <f t="shared" si="3"/>
        <v>3.5822943904457974E-3</v>
      </c>
      <c r="F79">
        <f t="shared" si="3"/>
        <v>4.3486499501608792E-3</v>
      </c>
      <c r="G79">
        <f t="shared" si="3"/>
        <v>5.51169971107576E-3</v>
      </c>
      <c r="H79">
        <f t="shared" si="3"/>
        <v>6.0132479178936762E-3</v>
      </c>
      <c r="I79">
        <f t="shared" si="3"/>
        <v>6.7449787139224372E-3</v>
      </c>
      <c r="J79">
        <f t="shared" si="3"/>
        <v>6.5391173115788683E-3</v>
      </c>
      <c r="K79">
        <f t="shared" si="3"/>
        <v>7.3124045420818037E-3</v>
      </c>
      <c r="L79">
        <v>3.5822943904457974E-3</v>
      </c>
      <c r="M79">
        <v>4.3486499501608792E-3</v>
      </c>
      <c r="N79">
        <v>5.51169971107576E-3</v>
      </c>
      <c r="O79">
        <v>6.0132479178936762E-3</v>
      </c>
      <c r="P79">
        <v>6.7449787139224372E-3</v>
      </c>
      <c r="Q79">
        <v>6.5391173115788683E-3</v>
      </c>
      <c r="R79">
        <v>7.3124045420818037E-3</v>
      </c>
      <c r="S79">
        <v>25.939661468197301</v>
      </c>
      <c r="T79">
        <v>37.5230784618821</v>
      </c>
      <c r="U79">
        <v>36.277502909535897</v>
      </c>
      <c r="V79">
        <v>48.530815998708697</v>
      </c>
      <c r="W79">
        <v>48.841817900097503</v>
      </c>
      <c r="X79">
        <v>52.322206679759702</v>
      </c>
      <c r="Y79">
        <v>49.504206490934799</v>
      </c>
    </row>
    <row r="80" spans="1:25" x14ac:dyDescent="0.35">
      <c r="A80" t="str">
        <f t="shared" si="4"/>
        <v>26_15</v>
      </c>
      <c r="B80">
        <v>15</v>
      </c>
      <c r="C80" s="1" t="s">
        <v>20</v>
      </c>
      <c r="D80" t="s">
        <v>16</v>
      </c>
      <c r="E80">
        <f t="shared" si="3"/>
        <v>2.0313311603078654E-3</v>
      </c>
      <c r="F80">
        <f t="shared" si="3"/>
        <v>1.8067593539260519E-3</v>
      </c>
      <c r="G80">
        <f t="shared" si="3"/>
        <v>1.5840805223091123E-3</v>
      </c>
      <c r="H80">
        <f t="shared" si="3"/>
        <v>2.7345164958933643E-3</v>
      </c>
      <c r="I80">
        <f t="shared" si="3"/>
        <v>3.1726481185403162E-3</v>
      </c>
      <c r="J80">
        <f t="shared" si="3"/>
        <v>3.9940907191944684E-3</v>
      </c>
      <c r="K80">
        <f t="shared" si="3"/>
        <v>4.8961929364103561E-3</v>
      </c>
      <c r="L80">
        <v>2.0313311603078654E-3</v>
      </c>
      <c r="M80">
        <v>1.8067593539260519E-3</v>
      </c>
      <c r="N80">
        <v>1.5840805223091123E-3</v>
      </c>
      <c r="O80">
        <v>2.7345164958933643E-3</v>
      </c>
      <c r="P80">
        <v>3.1726481185403162E-3</v>
      </c>
      <c r="Q80">
        <v>3.9940907191944684E-3</v>
      </c>
      <c r="R80">
        <v>4.8961929364103561E-3</v>
      </c>
      <c r="S80">
        <v>13.078795066560801</v>
      </c>
      <c r="T80">
        <v>17.091572577489899</v>
      </c>
      <c r="U80">
        <v>18.7155251743287</v>
      </c>
      <c r="V80">
        <v>23.293265110248601</v>
      </c>
      <c r="W80">
        <v>30.0553693254538</v>
      </c>
      <c r="X80">
        <v>44.103334151505003</v>
      </c>
      <c r="Y80">
        <v>41.887132561999998</v>
      </c>
    </row>
    <row r="81" spans="1:25" x14ac:dyDescent="0.35">
      <c r="A81" t="str">
        <f t="shared" si="4"/>
        <v>26_16</v>
      </c>
      <c r="B81">
        <v>16</v>
      </c>
      <c r="C81" s="1" t="s">
        <v>20</v>
      </c>
      <c r="D81" t="s">
        <v>13</v>
      </c>
      <c r="E81">
        <f t="shared" si="3"/>
        <v>2.8169249767714153E-2</v>
      </c>
      <c r="F81">
        <f t="shared" si="3"/>
        <v>1.2992494998022314E-2</v>
      </c>
      <c r="G81">
        <f t="shared" si="3"/>
        <v>1.6309622618315846E-2</v>
      </c>
      <c r="H81">
        <f t="shared" si="3"/>
        <v>1.4063219738230864E-2</v>
      </c>
      <c r="I81">
        <f t="shared" si="3"/>
        <v>1.0631535607869223E-2</v>
      </c>
      <c r="J81">
        <f t="shared" si="3"/>
        <v>1.7597318007759915E-2</v>
      </c>
      <c r="K81">
        <f t="shared" si="3"/>
        <v>1.0273393526558849E-2</v>
      </c>
      <c r="L81">
        <v>2.8169249767714153E-2</v>
      </c>
      <c r="M81">
        <v>1.2992494998022314E-2</v>
      </c>
      <c r="N81">
        <v>1.6309622618315846E-2</v>
      </c>
      <c r="O81">
        <v>1.4063219738230864E-2</v>
      </c>
      <c r="P81">
        <v>1.0631535607869223E-2</v>
      </c>
      <c r="Q81">
        <v>1.7597318007759915E-2</v>
      </c>
      <c r="R81">
        <v>1.0273393526558849E-2</v>
      </c>
      <c r="S81">
        <v>24.9410722915215</v>
      </c>
      <c r="T81">
        <v>13.7746049951384</v>
      </c>
      <c r="U81">
        <v>26.8534742620093</v>
      </c>
      <c r="V81">
        <v>9.8063304112430192</v>
      </c>
      <c r="W81">
        <v>24.269715224815499</v>
      </c>
      <c r="X81">
        <v>19.5639579594528</v>
      </c>
      <c r="Y81">
        <v>6.9394994284545302</v>
      </c>
    </row>
    <row r="82" spans="1:25" x14ac:dyDescent="0.35">
      <c r="A82" t="str">
        <f t="shared" si="4"/>
        <v>38_1</v>
      </c>
      <c r="B82">
        <v>1</v>
      </c>
      <c r="C82" s="1" t="s">
        <v>21</v>
      </c>
      <c r="D82" t="s">
        <v>6</v>
      </c>
      <c r="E82">
        <f t="shared" si="3"/>
        <v>6.9329934419989248E-2</v>
      </c>
      <c r="F82">
        <f t="shared" si="3"/>
        <v>6.7317226210467429E-2</v>
      </c>
      <c r="G82">
        <f t="shared" si="3"/>
        <v>7.1099462245114695E-2</v>
      </c>
      <c r="H82">
        <f t="shared" si="3"/>
        <v>7.2590248118601111E-2</v>
      </c>
      <c r="I82">
        <f t="shared" si="3"/>
        <v>8.0819137244773895E-2</v>
      </c>
      <c r="J82">
        <f t="shared" si="3"/>
        <v>9.5769095498396684E-2</v>
      </c>
      <c r="K82">
        <f t="shared" si="3"/>
        <v>9.6193461609432318E-2</v>
      </c>
      <c r="L82">
        <v>6.9329934419989248E-2</v>
      </c>
      <c r="M82">
        <v>6.7317226210467429E-2</v>
      </c>
      <c r="N82">
        <v>7.1099462245114695E-2</v>
      </c>
      <c r="O82">
        <v>7.2590248118601111E-2</v>
      </c>
      <c r="P82">
        <v>8.0819137244773895E-2</v>
      </c>
      <c r="Q82">
        <v>9.5769095498396684E-2</v>
      </c>
      <c r="R82">
        <v>9.6193461609432318E-2</v>
      </c>
      <c r="S82">
        <v>2509.08022609929</v>
      </c>
      <c r="T82">
        <v>2820.6937128957402</v>
      </c>
      <c r="U82">
        <v>2670.8929476605199</v>
      </c>
      <c r="V82">
        <v>2993.3610054717301</v>
      </c>
      <c r="W82">
        <v>3330.0572869871198</v>
      </c>
      <c r="X82">
        <v>3838.9057602425</v>
      </c>
      <c r="Y82">
        <v>3562.3679608286602</v>
      </c>
    </row>
    <row r="83" spans="1:25" x14ac:dyDescent="0.35">
      <c r="A83" t="str">
        <f t="shared" si="4"/>
        <v>38_2</v>
      </c>
      <c r="B83">
        <v>2</v>
      </c>
      <c r="C83" s="1" t="s">
        <v>21</v>
      </c>
      <c r="D83" t="s">
        <v>9</v>
      </c>
      <c r="E83">
        <f t="shared" si="3"/>
        <v>6.4963566596218006E-2</v>
      </c>
      <c r="F83">
        <f t="shared" si="3"/>
        <v>7.1057093123866585E-2</v>
      </c>
      <c r="G83">
        <f t="shared" si="3"/>
        <v>8.2136330328873658E-2</v>
      </c>
      <c r="H83">
        <f t="shared" si="3"/>
        <v>9.8180938593824957E-2</v>
      </c>
      <c r="I83">
        <f t="shared" si="3"/>
        <v>9.948092170152352E-2</v>
      </c>
      <c r="J83">
        <f t="shared" si="3"/>
        <v>0.10522761461158495</v>
      </c>
      <c r="K83">
        <f t="shared" si="3"/>
        <v>0.11453119541686897</v>
      </c>
      <c r="L83">
        <v>6.4963566596218006E-2</v>
      </c>
      <c r="M83">
        <v>7.1057093123866585E-2</v>
      </c>
      <c r="N83">
        <v>8.2136330328873658E-2</v>
      </c>
      <c r="O83">
        <v>9.8180938593824957E-2</v>
      </c>
      <c r="P83">
        <v>9.948092170152352E-2</v>
      </c>
      <c r="Q83">
        <v>0.10522761461158495</v>
      </c>
      <c r="R83">
        <v>0.11453119541686897</v>
      </c>
      <c r="S83">
        <v>1565.87074548399</v>
      </c>
      <c r="T83">
        <v>1978.9567860622501</v>
      </c>
      <c r="U83">
        <v>2351.1732620644498</v>
      </c>
      <c r="V83">
        <v>2450.7671932457602</v>
      </c>
      <c r="W83">
        <v>2835.6530800842302</v>
      </c>
      <c r="X83">
        <v>2920.6017220448198</v>
      </c>
      <c r="Y83">
        <v>2955.9530523563399</v>
      </c>
    </row>
    <row r="84" spans="1:25" x14ac:dyDescent="0.35">
      <c r="A84" t="str">
        <f t="shared" si="4"/>
        <v>38_3</v>
      </c>
      <c r="B84">
        <v>3</v>
      </c>
      <c r="C84" s="1" t="s">
        <v>21</v>
      </c>
      <c r="D84" t="s">
        <v>7</v>
      </c>
      <c r="E84">
        <f t="shared" si="3"/>
        <v>7.8693187498245304E-2</v>
      </c>
      <c r="F84">
        <f t="shared" si="3"/>
        <v>8.242969129113005E-2</v>
      </c>
      <c r="G84">
        <f t="shared" si="3"/>
        <v>7.2620515351745185E-2</v>
      </c>
      <c r="H84">
        <f t="shared" si="3"/>
        <v>7.3084205461374008E-2</v>
      </c>
      <c r="I84">
        <f t="shared" si="3"/>
        <v>8.4772030893475722E-2</v>
      </c>
      <c r="J84">
        <f t="shared" si="3"/>
        <v>9.6584752740265664E-2</v>
      </c>
      <c r="K84">
        <f t="shared" si="3"/>
        <v>9.9710949215559674E-2</v>
      </c>
      <c r="L84">
        <v>7.8693187498245304E-2</v>
      </c>
      <c r="M84">
        <v>8.242969129113005E-2</v>
      </c>
      <c r="N84">
        <v>7.2620515351745185E-2</v>
      </c>
      <c r="O84">
        <v>7.3084205461374008E-2</v>
      </c>
      <c r="P84">
        <v>8.4772030893475722E-2</v>
      </c>
      <c r="Q84">
        <v>9.6584752740265664E-2</v>
      </c>
      <c r="R84">
        <v>9.9710949215559674E-2</v>
      </c>
      <c r="S84">
        <v>1996.6613098248399</v>
      </c>
      <c r="T84">
        <v>2350.71803832861</v>
      </c>
      <c r="U84">
        <v>2030.2427942767899</v>
      </c>
      <c r="V84">
        <v>2321.1742349413298</v>
      </c>
      <c r="W84">
        <v>2719.33149249804</v>
      </c>
      <c r="X84">
        <v>3182.0541117186599</v>
      </c>
      <c r="Y84">
        <v>2916.2524224000699</v>
      </c>
    </row>
    <row r="85" spans="1:25" x14ac:dyDescent="0.35">
      <c r="A85" t="str">
        <f t="shared" si="4"/>
        <v>38_4</v>
      </c>
      <c r="B85">
        <v>4</v>
      </c>
      <c r="C85" s="1" t="s">
        <v>21</v>
      </c>
      <c r="D85" t="s">
        <v>8</v>
      </c>
      <c r="E85">
        <f t="shared" si="3"/>
        <v>2.1586530071634077E-2</v>
      </c>
      <c r="F85">
        <f t="shared" si="3"/>
        <v>2.2718700200729167E-2</v>
      </c>
      <c r="G85">
        <f t="shared" si="3"/>
        <v>2.3116748814698641E-2</v>
      </c>
      <c r="H85">
        <f t="shared" si="3"/>
        <v>2.5150207281453361E-2</v>
      </c>
      <c r="I85">
        <f t="shared" si="3"/>
        <v>2.7935159295823291E-2</v>
      </c>
      <c r="J85">
        <f t="shared" si="3"/>
        <v>3.3469451026421113E-2</v>
      </c>
      <c r="K85">
        <f t="shared" si="3"/>
        <v>3.4307268674230132E-2</v>
      </c>
      <c r="L85">
        <v>2.1586530071634077E-2</v>
      </c>
      <c r="M85">
        <v>2.2718700200729167E-2</v>
      </c>
      <c r="N85">
        <v>2.3116748814698641E-2</v>
      </c>
      <c r="O85">
        <v>2.5150207281453361E-2</v>
      </c>
      <c r="P85">
        <v>2.7935159295823291E-2</v>
      </c>
      <c r="Q85">
        <v>3.3469451026421113E-2</v>
      </c>
      <c r="R85">
        <v>3.4307268674230132E-2</v>
      </c>
      <c r="S85">
        <v>1175.4163888058999</v>
      </c>
      <c r="T85">
        <v>1387.1816298659</v>
      </c>
      <c r="U85">
        <v>1367.3265783505101</v>
      </c>
      <c r="V85">
        <v>1448.8913148591</v>
      </c>
      <c r="W85">
        <v>2026.1044847978001</v>
      </c>
      <c r="X85">
        <v>2073.6146207895799</v>
      </c>
      <c r="Y85">
        <v>1923.5629045217599</v>
      </c>
    </row>
    <row r="86" spans="1:25" x14ac:dyDescent="0.35">
      <c r="A86" t="str">
        <f t="shared" si="4"/>
        <v>38_5</v>
      </c>
      <c r="B86">
        <v>5</v>
      </c>
      <c r="C86" s="1" t="s">
        <v>21</v>
      </c>
      <c r="D86" t="s">
        <v>4</v>
      </c>
      <c r="E86">
        <f t="shared" si="3"/>
        <v>5.8757533404950595E-2</v>
      </c>
      <c r="F86">
        <f t="shared" si="3"/>
        <v>5.6540745521632699E-2</v>
      </c>
      <c r="G86">
        <f t="shared" si="3"/>
        <v>5.4347482791354568E-2</v>
      </c>
      <c r="H86">
        <f t="shared" si="3"/>
        <v>5.4014254701354764E-2</v>
      </c>
      <c r="I86">
        <f t="shared" si="3"/>
        <v>5.6193844451288694E-2</v>
      </c>
      <c r="J86">
        <f t="shared" si="3"/>
        <v>6.3673539129939075E-2</v>
      </c>
      <c r="K86">
        <f t="shared" si="3"/>
        <v>6.3791431991269909E-2</v>
      </c>
      <c r="L86">
        <v>5.8757533404950595E-2</v>
      </c>
      <c r="M86">
        <v>5.6540745521632699E-2</v>
      </c>
      <c r="N86">
        <v>5.4347482791354568E-2</v>
      </c>
      <c r="O86">
        <v>5.4014254701354764E-2</v>
      </c>
      <c r="P86">
        <v>5.6193844451288694E-2</v>
      </c>
      <c r="Q86">
        <v>6.3673539129939075E-2</v>
      </c>
      <c r="R86">
        <v>6.3791431991269909E-2</v>
      </c>
      <c r="S86">
        <v>1759.05369092201</v>
      </c>
      <c r="T86">
        <v>1719.94568904061</v>
      </c>
      <c r="U86">
        <v>1650.74512920457</v>
      </c>
      <c r="V86">
        <v>1658.61364425546</v>
      </c>
      <c r="W86">
        <v>1753.4971060175901</v>
      </c>
      <c r="X86">
        <v>1872.93194824895</v>
      </c>
      <c r="Y86">
        <v>1825.3563816359199</v>
      </c>
    </row>
    <row r="87" spans="1:25" x14ac:dyDescent="0.35">
      <c r="A87" t="str">
        <f t="shared" si="4"/>
        <v>38_6</v>
      </c>
      <c r="B87">
        <v>6</v>
      </c>
      <c r="C87" s="1" t="s">
        <v>21</v>
      </c>
      <c r="D87" t="s">
        <v>14</v>
      </c>
      <c r="E87">
        <f t="shared" si="3"/>
        <v>2.0865481231138995E-2</v>
      </c>
      <c r="F87">
        <f t="shared" si="3"/>
        <v>1.8836409821727913E-2</v>
      </c>
      <c r="G87">
        <f t="shared" si="3"/>
        <v>1.7223535519699931E-2</v>
      </c>
      <c r="H87">
        <f t="shared" si="3"/>
        <v>1.8419352517769955E-2</v>
      </c>
      <c r="I87">
        <f t="shared" si="3"/>
        <v>2.4150808741048718E-2</v>
      </c>
      <c r="J87">
        <f t="shared" si="3"/>
        <v>2.8566054382706419E-2</v>
      </c>
      <c r="K87">
        <f t="shared" si="3"/>
        <v>3.2901300019637834E-2</v>
      </c>
      <c r="L87">
        <v>2.0865481231138995E-2</v>
      </c>
      <c r="M87">
        <v>1.8836409821727913E-2</v>
      </c>
      <c r="N87">
        <v>1.7223535519699931E-2</v>
      </c>
      <c r="O87">
        <v>1.8419352517769955E-2</v>
      </c>
      <c r="P87">
        <v>2.4150808741048718E-2</v>
      </c>
      <c r="Q87">
        <v>2.8566054382706419E-2</v>
      </c>
      <c r="R87">
        <v>3.2901300019637834E-2</v>
      </c>
      <c r="S87">
        <v>868.24438364242496</v>
      </c>
      <c r="T87">
        <v>793.90359006091296</v>
      </c>
      <c r="U87">
        <v>878.36521495175703</v>
      </c>
      <c r="V87">
        <v>896.99781250938304</v>
      </c>
      <c r="W87">
        <v>1361.7781444826201</v>
      </c>
      <c r="X87">
        <v>1579.1512467534501</v>
      </c>
      <c r="Y87">
        <v>1703.98464836938</v>
      </c>
    </row>
    <row r="88" spans="1:25" x14ac:dyDescent="0.35">
      <c r="A88" t="str">
        <f t="shared" si="4"/>
        <v>38_7</v>
      </c>
      <c r="B88">
        <v>7</v>
      </c>
      <c r="C88" s="1" t="s">
        <v>21</v>
      </c>
      <c r="D88" t="s">
        <v>267</v>
      </c>
      <c r="E88">
        <f t="shared" si="3"/>
        <v>7.5984532115080439E-2</v>
      </c>
      <c r="F88">
        <f t="shared" si="3"/>
        <v>8.8469864657364755E-2</v>
      </c>
      <c r="G88">
        <f t="shared" si="3"/>
        <v>9.7901770272824762E-2</v>
      </c>
      <c r="H88">
        <f t="shared" si="3"/>
        <v>0.10449298817542499</v>
      </c>
      <c r="I88">
        <f t="shared" si="3"/>
        <v>0.10456983020485033</v>
      </c>
      <c r="J88">
        <f t="shared" si="3"/>
        <v>0.10520068232077155</v>
      </c>
      <c r="K88">
        <f t="shared" si="3"/>
        <v>9.6800883747740721E-2</v>
      </c>
      <c r="L88">
        <v>7.5984532115080439E-2</v>
      </c>
      <c r="M88">
        <v>8.8469864657364755E-2</v>
      </c>
      <c r="N88">
        <v>9.7901770272824762E-2</v>
      </c>
      <c r="O88">
        <v>0.10449298817542499</v>
      </c>
      <c r="P88">
        <v>0.10456983020485033</v>
      </c>
      <c r="Q88">
        <v>0.10520068232077155</v>
      </c>
      <c r="R88">
        <v>9.6800883747740721E-2</v>
      </c>
      <c r="S88">
        <v>653.159373678115</v>
      </c>
      <c r="T88">
        <v>705.13042816862605</v>
      </c>
      <c r="U88">
        <v>813.26508071915202</v>
      </c>
      <c r="V88">
        <v>769.97045018866902</v>
      </c>
      <c r="W88">
        <v>921.48579906790496</v>
      </c>
      <c r="X88">
        <v>857.68819566744196</v>
      </c>
      <c r="Y88">
        <v>723.50764895009695</v>
      </c>
    </row>
    <row r="89" spans="1:25" x14ac:dyDescent="0.35">
      <c r="A89" t="str">
        <f t="shared" si="4"/>
        <v>38_8</v>
      </c>
      <c r="B89">
        <v>8</v>
      </c>
      <c r="C89" s="1" t="s">
        <v>21</v>
      </c>
      <c r="D89" t="s">
        <v>15</v>
      </c>
      <c r="E89">
        <f t="shared" si="3"/>
        <v>2.2466853411907649E-3</v>
      </c>
      <c r="F89">
        <f t="shared" si="3"/>
        <v>1.7786866362699354E-3</v>
      </c>
      <c r="G89">
        <f t="shared" si="3"/>
        <v>1.7984875093760395E-3</v>
      </c>
      <c r="H89">
        <f t="shared" si="3"/>
        <v>2.1368666978382788E-3</v>
      </c>
      <c r="I89">
        <f t="shared" si="3"/>
        <v>2.2670937459245994E-3</v>
      </c>
      <c r="J89">
        <f t="shared" si="3"/>
        <v>2.3460822279605139E-3</v>
      </c>
      <c r="K89">
        <f t="shared" si="3"/>
        <v>3.157608862103492E-3</v>
      </c>
      <c r="L89">
        <v>2.2466853411907649E-3</v>
      </c>
      <c r="M89">
        <v>1.7786866362699354E-3</v>
      </c>
      <c r="N89">
        <v>1.7984875093760395E-3</v>
      </c>
      <c r="O89">
        <v>2.1368666978382788E-3</v>
      </c>
      <c r="P89">
        <v>2.2670937459245994E-3</v>
      </c>
      <c r="Q89">
        <v>2.3460822279605139E-3</v>
      </c>
      <c r="R89">
        <v>3.157608862103492E-3</v>
      </c>
      <c r="S89">
        <v>266.02574372328098</v>
      </c>
      <c r="T89">
        <v>215.727632123902</v>
      </c>
      <c r="U89">
        <v>293.32834547527301</v>
      </c>
      <c r="V89">
        <v>293.71216982202702</v>
      </c>
      <c r="W89">
        <v>335.38868694135402</v>
      </c>
      <c r="X89">
        <v>328.506892356511</v>
      </c>
      <c r="Y89">
        <v>573.621308299406</v>
      </c>
    </row>
    <row r="90" spans="1:25" x14ac:dyDescent="0.35">
      <c r="A90" t="str">
        <f t="shared" si="4"/>
        <v>38_9</v>
      </c>
      <c r="B90">
        <v>9</v>
      </c>
      <c r="C90" s="1" t="s">
        <v>21</v>
      </c>
      <c r="D90" t="s">
        <v>268</v>
      </c>
      <c r="E90">
        <f t="shared" si="3"/>
        <v>4.6592457100479462E-2</v>
      </c>
      <c r="F90">
        <f t="shared" si="3"/>
        <v>4.6068743805692931E-2</v>
      </c>
      <c r="G90">
        <f t="shared" si="3"/>
        <v>4.2738632029722654E-2</v>
      </c>
      <c r="H90">
        <f t="shared" si="3"/>
        <v>3.7779577312331648E-2</v>
      </c>
      <c r="I90">
        <f t="shared" si="3"/>
        <v>3.9123828620370719E-2</v>
      </c>
      <c r="J90">
        <f t="shared" si="3"/>
        <v>4.8348840960591756E-2</v>
      </c>
      <c r="K90">
        <f t="shared" si="3"/>
        <v>4.8415140861873665E-2</v>
      </c>
      <c r="L90">
        <v>4.6592457100479462E-2</v>
      </c>
      <c r="M90">
        <v>4.6068743805692931E-2</v>
      </c>
      <c r="N90">
        <v>4.2738632029722654E-2</v>
      </c>
      <c r="O90">
        <v>3.7779577312331648E-2</v>
      </c>
      <c r="P90">
        <v>3.9123828620370719E-2</v>
      </c>
      <c r="Q90">
        <v>4.8348840960591756E-2</v>
      </c>
      <c r="R90">
        <v>4.8415140861873665E-2</v>
      </c>
      <c r="S90">
        <v>397.55568152984824</v>
      </c>
      <c r="T90">
        <v>406.79668108649031</v>
      </c>
      <c r="U90">
        <v>354.80427876716448</v>
      </c>
      <c r="V90">
        <v>335.72894740235904</v>
      </c>
      <c r="W90">
        <v>479.97124806880942</v>
      </c>
      <c r="X90">
        <v>434.52608656382989</v>
      </c>
      <c r="Y90">
        <v>458.23216481906837</v>
      </c>
    </row>
    <row r="91" spans="1:25" x14ac:dyDescent="0.35">
      <c r="A91" t="str">
        <f t="shared" si="4"/>
        <v>38_10</v>
      </c>
      <c r="B91">
        <v>10</v>
      </c>
      <c r="C91" s="1" t="s">
        <v>21</v>
      </c>
      <c r="D91" t="s">
        <v>10</v>
      </c>
      <c r="E91">
        <f t="shared" si="3"/>
        <v>1.1037837862555789E-2</v>
      </c>
      <c r="F91">
        <f t="shared" si="3"/>
        <v>1.1192630886268257E-2</v>
      </c>
      <c r="G91">
        <f t="shared" si="3"/>
        <v>1.0824347429009892E-2</v>
      </c>
      <c r="H91">
        <f t="shared" si="3"/>
        <v>9.8366595025397505E-3</v>
      </c>
      <c r="I91">
        <f t="shared" si="3"/>
        <v>1.1878620292664161E-2</v>
      </c>
      <c r="J91">
        <f t="shared" si="3"/>
        <v>1.3377945694051221E-2</v>
      </c>
      <c r="K91">
        <f t="shared" si="3"/>
        <v>1.3293379140832768E-2</v>
      </c>
      <c r="L91">
        <v>1.1037837862555789E-2</v>
      </c>
      <c r="M91">
        <v>1.1192630886268257E-2</v>
      </c>
      <c r="N91">
        <v>1.0824347429009892E-2</v>
      </c>
      <c r="O91">
        <v>9.8366595025397505E-3</v>
      </c>
      <c r="P91">
        <v>1.1878620292664161E-2</v>
      </c>
      <c r="Q91">
        <v>1.3377945694051221E-2</v>
      </c>
      <c r="R91">
        <v>1.3293379140832768E-2</v>
      </c>
      <c r="S91">
        <v>158.446517248199</v>
      </c>
      <c r="T91">
        <v>176.421321431477</v>
      </c>
      <c r="U91">
        <v>156.91640699586</v>
      </c>
      <c r="V91">
        <v>173.48651159399799</v>
      </c>
      <c r="W91">
        <v>188.20927246670999</v>
      </c>
      <c r="X91">
        <v>209.24529541133799</v>
      </c>
      <c r="Y91">
        <v>221.43957284662901</v>
      </c>
    </row>
    <row r="92" spans="1:25" x14ac:dyDescent="0.35">
      <c r="A92" t="str">
        <f t="shared" si="4"/>
        <v>38_11</v>
      </c>
      <c r="B92">
        <v>11</v>
      </c>
      <c r="C92" s="1" t="s">
        <v>21</v>
      </c>
      <c r="D92" t="s">
        <v>5</v>
      </c>
      <c r="E92">
        <f t="shared" si="3"/>
        <v>0.10445029637049481</v>
      </c>
      <c r="F92">
        <f t="shared" si="3"/>
        <v>0.12633815539268448</v>
      </c>
      <c r="G92">
        <f t="shared" si="3"/>
        <v>0.16136080341842965</v>
      </c>
      <c r="H92">
        <f t="shared" si="3"/>
        <v>0.13707982470844837</v>
      </c>
      <c r="I92">
        <f t="shared" si="3"/>
        <v>7.2774739323979876E-2</v>
      </c>
      <c r="J92">
        <f t="shared" si="3"/>
        <v>0.11515543289169537</v>
      </c>
      <c r="K92">
        <f t="shared" si="3"/>
        <v>0.10306800763455748</v>
      </c>
      <c r="L92">
        <v>0.10445029637049481</v>
      </c>
      <c r="M92">
        <v>0.12633815539268448</v>
      </c>
      <c r="N92">
        <v>0.16136080341842965</v>
      </c>
      <c r="O92">
        <v>0.13707982470844837</v>
      </c>
      <c r="P92">
        <v>7.2774739323979876E-2</v>
      </c>
      <c r="Q92">
        <v>0.11515543289169537</v>
      </c>
      <c r="R92">
        <v>0.10306800763455748</v>
      </c>
      <c r="S92">
        <v>83.3853367256647</v>
      </c>
      <c r="T92">
        <v>164.64091096826601</v>
      </c>
      <c r="U92">
        <v>186.282873679196</v>
      </c>
      <c r="V92">
        <v>82.526012646782604</v>
      </c>
      <c r="W92">
        <v>116.164363723176</v>
      </c>
      <c r="X92">
        <v>160.17227016277701</v>
      </c>
      <c r="Y92">
        <v>157.26809966542999</v>
      </c>
    </row>
    <row r="93" spans="1:25" x14ac:dyDescent="0.35">
      <c r="A93" t="str">
        <f t="shared" si="4"/>
        <v>38_12</v>
      </c>
      <c r="B93">
        <v>12</v>
      </c>
      <c r="C93" s="1" t="s">
        <v>21</v>
      </c>
      <c r="D93" t="s">
        <v>12</v>
      </c>
      <c r="E93">
        <f t="shared" si="3"/>
        <v>1.2529752438949113E-2</v>
      </c>
      <c r="F93">
        <f t="shared" si="3"/>
        <v>1.0540172236939411E-2</v>
      </c>
      <c r="G93">
        <f t="shared" si="3"/>
        <v>1.1088402668218816E-2</v>
      </c>
      <c r="H93">
        <f t="shared" si="3"/>
        <v>1.2640913371050281E-2</v>
      </c>
      <c r="I93">
        <f t="shared" si="3"/>
        <v>1.4249690198214714E-2</v>
      </c>
      <c r="J93">
        <f t="shared" si="3"/>
        <v>1.5367750754998955E-2</v>
      </c>
      <c r="K93">
        <f t="shared" si="3"/>
        <v>1.313853824094811E-2</v>
      </c>
      <c r="L93">
        <v>1.2529752438949113E-2</v>
      </c>
      <c r="M93">
        <v>1.0540172236939411E-2</v>
      </c>
      <c r="N93">
        <v>1.1088402668218816E-2</v>
      </c>
      <c r="O93">
        <v>1.2640913371050281E-2</v>
      </c>
      <c r="P93">
        <v>1.4249690198214714E-2</v>
      </c>
      <c r="Q93">
        <v>1.5367750754998955E-2</v>
      </c>
      <c r="R93">
        <v>1.313853824094811E-2</v>
      </c>
      <c r="S93">
        <v>122.68974339168</v>
      </c>
      <c r="T93">
        <v>122.396669171906</v>
      </c>
      <c r="U93">
        <v>129.12400622229299</v>
      </c>
      <c r="V93">
        <v>142.13785628508001</v>
      </c>
      <c r="W93">
        <v>113.64627716424</v>
      </c>
      <c r="X93">
        <v>187.057570507582</v>
      </c>
      <c r="Y93">
        <v>118.872638698101</v>
      </c>
    </row>
    <row r="94" spans="1:25" x14ac:dyDescent="0.35">
      <c r="A94" t="str">
        <f t="shared" si="4"/>
        <v>38_13</v>
      </c>
      <c r="B94">
        <v>13</v>
      </c>
      <c r="C94" s="1" t="s">
        <v>21</v>
      </c>
      <c r="D94" t="s">
        <v>16</v>
      </c>
      <c r="E94">
        <f t="shared" si="3"/>
        <v>1.8931763458803661E-3</v>
      </c>
      <c r="F94">
        <f t="shared" si="3"/>
        <v>2.2847286705100869E-3</v>
      </c>
      <c r="G94">
        <f t="shared" si="3"/>
        <v>2.3118442907252555E-3</v>
      </c>
      <c r="H94">
        <f t="shared" si="3"/>
        <v>3.3148259651399089E-3</v>
      </c>
      <c r="I94">
        <f t="shared" si="3"/>
        <v>3.5738797095600299E-3</v>
      </c>
      <c r="J94">
        <f t="shared" si="3"/>
        <v>3.5497580656926936E-3</v>
      </c>
      <c r="K94">
        <f t="shared" si="3"/>
        <v>4.2905250211410758E-3</v>
      </c>
      <c r="L94">
        <v>1.8931763458803661E-3</v>
      </c>
      <c r="M94">
        <v>2.2847286705100869E-3</v>
      </c>
      <c r="N94">
        <v>2.3118442907252555E-3</v>
      </c>
      <c r="O94">
        <v>3.3148259651399089E-3</v>
      </c>
      <c r="P94">
        <v>3.5738797095600299E-3</v>
      </c>
      <c r="Q94">
        <v>3.5497580656926936E-3</v>
      </c>
      <c r="R94">
        <v>4.2905250211410758E-3</v>
      </c>
      <c r="S94">
        <v>46.680095679049003</v>
      </c>
      <c r="T94">
        <v>42.800068233848002</v>
      </c>
      <c r="U94">
        <v>40.583349253437198</v>
      </c>
      <c r="V94">
        <v>68.566502301691699</v>
      </c>
      <c r="W94">
        <v>95.264804740092302</v>
      </c>
      <c r="X94">
        <v>64.669873129713395</v>
      </c>
      <c r="Y94">
        <v>78.7335845052921</v>
      </c>
    </row>
    <row r="95" spans="1:25" x14ac:dyDescent="0.35">
      <c r="A95" t="str">
        <f t="shared" si="4"/>
        <v>38_14</v>
      </c>
      <c r="B95">
        <v>14</v>
      </c>
      <c r="C95" s="1" t="s">
        <v>21</v>
      </c>
      <c r="D95" t="s">
        <v>11</v>
      </c>
      <c r="E95">
        <f t="shared" si="3"/>
        <v>6.4340514329919449E-3</v>
      </c>
      <c r="F95">
        <f t="shared" si="3"/>
        <v>6.6730402574315178E-3</v>
      </c>
      <c r="G95">
        <f t="shared" si="3"/>
        <v>7.78752711725165E-3</v>
      </c>
      <c r="H95">
        <f t="shared" si="3"/>
        <v>4.6096027896776947E-3</v>
      </c>
      <c r="I95">
        <f t="shared" si="3"/>
        <v>4.2648068878842179E-3</v>
      </c>
      <c r="J95">
        <f t="shared" si="3"/>
        <v>4.7037791715329891E-3</v>
      </c>
      <c r="K95">
        <f t="shared" si="3"/>
        <v>5.7136608296777334E-3</v>
      </c>
      <c r="L95">
        <v>6.4340514329919449E-3</v>
      </c>
      <c r="M95">
        <v>6.6730402574315178E-3</v>
      </c>
      <c r="N95">
        <v>7.78752711725165E-3</v>
      </c>
      <c r="O95">
        <v>4.6096027896776947E-3</v>
      </c>
      <c r="P95">
        <v>4.2648068878842179E-3</v>
      </c>
      <c r="Q95">
        <v>4.7037791715329891E-3</v>
      </c>
      <c r="R95">
        <v>5.7136608296777334E-3</v>
      </c>
      <c r="S95">
        <v>60.761314479750503</v>
      </c>
      <c r="T95">
        <v>89.677451192875296</v>
      </c>
      <c r="U95">
        <v>94.657909735366005</v>
      </c>
      <c r="V95">
        <v>45.576288220011101</v>
      </c>
      <c r="W95">
        <v>57.9815061108782</v>
      </c>
      <c r="X95">
        <v>77.070534351225405</v>
      </c>
      <c r="Y95">
        <v>77.152354334160194</v>
      </c>
    </row>
    <row r="96" spans="1:25" x14ac:dyDescent="0.35">
      <c r="A96" t="str">
        <f t="shared" si="4"/>
        <v>38_15</v>
      </c>
      <c r="B96">
        <v>15</v>
      </c>
      <c r="C96" s="1" t="s">
        <v>21</v>
      </c>
      <c r="D96" t="s">
        <v>3</v>
      </c>
      <c r="E96">
        <f t="shared" si="3"/>
        <v>1.9913390497714317E-2</v>
      </c>
      <c r="F96">
        <f t="shared" si="3"/>
        <v>2.0239724034572824E-2</v>
      </c>
      <c r="G96">
        <f t="shared" si="3"/>
        <v>1.7638951633475102E-2</v>
      </c>
      <c r="H96">
        <f t="shared" si="3"/>
        <v>1.6129121233197204E-2</v>
      </c>
      <c r="I96">
        <f t="shared" si="3"/>
        <v>8.1680607892145405E-3</v>
      </c>
      <c r="J96">
        <f t="shared" si="3"/>
        <v>1.0504872273705069E-2</v>
      </c>
      <c r="K96">
        <f t="shared" si="3"/>
        <v>1.2054275867568862E-2</v>
      </c>
      <c r="L96">
        <v>1.9913390497714317E-2</v>
      </c>
      <c r="M96">
        <v>2.0239724034572824E-2</v>
      </c>
      <c r="N96">
        <v>1.7638951633475102E-2</v>
      </c>
      <c r="O96">
        <v>1.6129121233197204E-2</v>
      </c>
      <c r="P96">
        <v>8.1680607892145405E-3</v>
      </c>
      <c r="Q96">
        <v>1.0504872273705069E-2</v>
      </c>
      <c r="R96">
        <v>1.2054275867568862E-2</v>
      </c>
      <c r="S96">
        <v>37.601368327012999</v>
      </c>
      <c r="T96">
        <v>38.763350045165502</v>
      </c>
      <c r="U96">
        <v>43.384085280258503</v>
      </c>
      <c r="V96">
        <v>19.766338390638001</v>
      </c>
      <c r="W96">
        <v>19.247197488207899</v>
      </c>
      <c r="X96">
        <v>31.913778978089798</v>
      </c>
      <c r="Y96">
        <v>17.833444508723598</v>
      </c>
    </row>
    <row r="97" spans="1:25" x14ac:dyDescent="0.35">
      <c r="A97" t="str">
        <f t="shared" si="4"/>
        <v>38_16</v>
      </c>
      <c r="B97">
        <v>16</v>
      </c>
      <c r="C97" s="1" t="s">
        <v>21</v>
      </c>
      <c r="D97" t="s">
        <v>13</v>
      </c>
      <c r="E97">
        <f t="shared" si="3"/>
        <v>1.2827039271263581E-2</v>
      </c>
      <c r="F97">
        <f t="shared" si="3"/>
        <v>1.2702760821049411E-2</v>
      </c>
      <c r="G97">
        <f t="shared" si="3"/>
        <v>1.2542938208526793E-2</v>
      </c>
      <c r="H97">
        <f t="shared" si="3"/>
        <v>1.2893164381338309E-2</v>
      </c>
      <c r="I97">
        <f t="shared" si="3"/>
        <v>8.0530840068649689E-3</v>
      </c>
      <c r="J97">
        <f t="shared" si="3"/>
        <v>6.2342692708434559E-3</v>
      </c>
      <c r="K97">
        <f t="shared" si="3"/>
        <v>7.0582214281622088E-3</v>
      </c>
      <c r="L97">
        <v>1.2827039271263581E-2</v>
      </c>
      <c r="M97">
        <v>1.2702760821049411E-2</v>
      </c>
      <c r="N97">
        <v>1.2542938208526793E-2</v>
      </c>
      <c r="O97">
        <v>1.2893164381338309E-2</v>
      </c>
      <c r="P97">
        <v>8.0530840068649689E-3</v>
      </c>
      <c r="Q97">
        <v>6.2342692708434559E-3</v>
      </c>
      <c r="R97">
        <v>7.0582214281622088E-3</v>
      </c>
      <c r="S97">
        <v>44.950292406466303</v>
      </c>
      <c r="T97">
        <v>51.942073931643101</v>
      </c>
      <c r="U97">
        <v>50.286278718442901</v>
      </c>
      <c r="V97">
        <v>39.6494082630295</v>
      </c>
      <c r="W97">
        <v>19.378032530978601</v>
      </c>
      <c r="X97">
        <v>27.586114045668801</v>
      </c>
      <c r="Y97">
        <v>17.464934001686299</v>
      </c>
    </row>
    <row r="98" spans="1:25" x14ac:dyDescent="0.35">
      <c r="A98" t="str">
        <f t="shared" si="4"/>
        <v>42_1</v>
      </c>
      <c r="B98">
        <v>1</v>
      </c>
      <c r="C98" s="1" t="s">
        <v>22</v>
      </c>
      <c r="D98" t="s">
        <v>6</v>
      </c>
      <c r="E98">
        <f t="shared" ref="E98:K129" si="5">IF(S98&lt;5,"S",L98)</f>
        <v>6.7435505805271398E-2</v>
      </c>
      <c r="F98">
        <f t="shared" si="5"/>
        <v>6.0556693835140341E-2</v>
      </c>
      <c r="G98">
        <f t="shared" si="5"/>
        <v>6.3564469872853385E-2</v>
      </c>
      <c r="H98">
        <f t="shared" si="5"/>
        <v>6.4203379594123533E-2</v>
      </c>
      <c r="I98">
        <f t="shared" si="5"/>
        <v>6.7409761621907344E-2</v>
      </c>
      <c r="J98">
        <f t="shared" si="5"/>
        <v>8.153614999203232E-2</v>
      </c>
      <c r="K98">
        <f t="shared" si="5"/>
        <v>8.6741103936113659E-2</v>
      </c>
      <c r="L98">
        <v>6.7435505805271398E-2</v>
      </c>
      <c r="M98">
        <v>6.0556693835140341E-2</v>
      </c>
      <c r="N98">
        <v>6.3564469872853385E-2</v>
      </c>
      <c r="O98">
        <v>6.4203379594123533E-2</v>
      </c>
      <c r="P98">
        <v>6.7409761621907344E-2</v>
      </c>
      <c r="Q98">
        <v>8.153614999203232E-2</v>
      </c>
      <c r="R98">
        <v>8.6741103936113659E-2</v>
      </c>
      <c r="S98">
        <v>1887.0378090265999</v>
      </c>
      <c r="T98">
        <v>1887.9520290278899</v>
      </c>
      <c r="U98">
        <v>2059.3752436833702</v>
      </c>
      <c r="V98">
        <v>1967.50903568751</v>
      </c>
      <c r="W98">
        <v>2215.9245545952599</v>
      </c>
      <c r="X98">
        <v>2750.91895841326</v>
      </c>
      <c r="Y98">
        <v>2625.16998149558</v>
      </c>
    </row>
    <row r="99" spans="1:25" x14ac:dyDescent="0.35">
      <c r="A99" t="str">
        <f t="shared" si="4"/>
        <v>42_2</v>
      </c>
      <c r="B99">
        <v>2</v>
      </c>
      <c r="C99" s="1" t="s">
        <v>22</v>
      </c>
      <c r="D99" t="s">
        <v>7</v>
      </c>
      <c r="E99">
        <f t="shared" si="5"/>
        <v>6.2235907682209789E-2</v>
      </c>
      <c r="F99">
        <f t="shared" si="5"/>
        <v>5.7061091558495071E-2</v>
      </c>
      <c r="G99">
        <f t="shared" si="5"/>
        <v>5.7309617240372833E-2</v>
      </c>
      <c r="H99">
        <f t="shared" si="5"/>
        <v>5.7177177768816173E-2</v>
      </c>
      <c r="I99">
        <f t="shared" si="5"/>
        <v>6.3812247206189956E-2</v>
      </c>
      <c r="J99">
        <f t="shared" si="5"/>
        <v>7.9036056047042141E-2</v>
      </c>
      <c r="K99">
        <f t="shared" si="5"/>
        <v>8.4050021001819311E-2</v>
      </c>
      <c r="L99">
        <v>6.2235907682209789E-2</v>
      </c>
      <c r="M99">
        <v>5.7061091558495071E-2</v>
      </c>
      <c r="N99">
        <v>5.7309617240372833E-2</v>
      </c>
      <c r="O99">
        <v>5.7177177768816173E-2</v>
      </c>
      <c r="P99">
        <v>6.3812247206189956E-2</v>
      </c>
      <c r="Q99">
        <v>7.9036056047042141E-2</v>
      </c>
      <c r="R99">
        <v>8.4050021001819311E-2</v>
      </c>
      <c r="S99">
        <v>1113.69148029805</v>
      </c>
      <c r="T99">
        <v>863.92040996021206</v>
      </c>
      <c r="U99">
        <v>1014.05272994492</v>
      </c>
      <c r="V99">
        <v>972.72614834572505</v>
      </c>
      <c r="W99">
        <v>1207.9728784264801</v>
      </c>
      <c r="X99">
        <v>1436.6765876756399</v>
      </c>
      <c r="Y99">
        <v>1530.8092696973799</v>
      </c>
    </row>
    <row r="100" spans="1:25" x14ac:dyDescent="0.35">
      <c r="A100" t="str">
        <f t="shared" si="4"/>
        <v>42_3</v>
      </c>
      <c r="B100">
        <v>3</v>
      </c>
      <c r="C100" s="1" t="s">
        <v>22</v>
      </c>
      <c r="D100" t="s">
        <v>267</v>
      </c>
      <c r="E100">
        <f t="shared" si="5"/>
        <v>0.10219184448357738</v>
      </c>
      <c r="F100">
        <f t="shared" si="5"/>
        <v>9.4049490213213932E-2</v>
      </c>
      <c r="G100">
        <f t="shared" si="5"/>
        <v>9.2397600632482979E-2</v>
      </c>
      <c r="H100">
        <f t="shared" si="5"/>
        <v>9.9587445739650102E-2</v>
      </c>
      <c r="I100">
        <f t="shared" si="5"/>
        <v>0.10151026812825308</v>
      </c>
      <c r="J100">
        <f t="shared" si="5"/>
        <v>0.11604898335580618</v>
      </c>
      <c r="K100">
        <f t="shared" si="5"/>
        <v>0.11736027513070675</v>
      </c>
      <c r="L100">
        <v>0.10219184448357738</v>
      </c>
      <c r="M100">
        <v>9.4049490213213932E-2</v>
      </c>
      <c r="N100">
        <v>9.2397600632482979E-2</v>
      </c>
      <c r="O100">
        <v>9.9587445739650102E-2</v>
      </c>
      <c r="P100">
        <v>0.10151026812825308</v>
      </c>
      <c r="Q100">
        <v>0.11604898335580618</v>
      </c>
      <c r="R100">
        <v>0.11736027513070675</v>
      </c>
      <c r="S100">
        <v>843.31530727921904</v>
      </c>
      <c r="T100">
        <v>755.58851883105694</v>
      </c>
      <c r="U100">
        <v>855.76890475549396</v>
      </c>
      <c r="V100">
        <v>870.25480410337002</v>
      </c>
      <c r="W100">
        <v>896.23415715446401</v>
      </c>
      <c r="X100">
        <v>1071.1710632631</v>
      </c>
      <c r="Y100">
        <v>1185.10892933285</v>
      </c>
    </row>
    <row r="101" spans="1:25" x14ac:dyDescent="0.35">
      <c r="A101" t="str">
        <f t="shared" si="4"/>
        <v>42_4</v>
      </c>
      <c r="B101">
        <v>4</v>
      </c>
      <c r="C101" s="1" t="s">
        <v>22</v>
      </c>
      <c r="D101" t="s">
        <v>14</v>
      </c>
      <c r="E101">
        <f t="shared" si="5"/>
        <v>3.2786178903719376E-2</v>
      </c>
      <c r="F101">
        <f t="shared" si="5"/>
        <v>2.8009261931946468E-2</v>
      </c>
      <c r="G101">
        <f t="shared" si="5"/>
        <v>2.8227653999804973E-2</v>
      </c>
      <c r="H101">
        <f t="shared" si="5"/>
        <v>2.7238101757256609E-2</v>
      </c>
      <c r="I101">
        <f t="shared" si="5"/>
        <v>3.309697078468285E-2</v>
      </c>
      <c r="J101">
        <f t="shared" si="5"/>
        <v>4.1648680994199702E-2</v>
      </c>
      <c r="K101">
        <f t="shared" si="5"/>
        <v>4.7499331896218806E-2</v>
      </c>
      <c r="L101">
        <v>3.2786178903719376E-2</v>
      </c>
      <c r="M101">
        <v>2.8009261931946468E-2</v>
      </c>
      <c r="N101">
        <v>2.8227653999804973E-2</v>
      </c>
      <c r="O101">
        <v>2.7238101757256609E-2</v>
      </c>
      <c r="P101">
        <v>3.309697078468285E-2</v>
      </c>
      <c r="Q101">
        <v>4.1648680994199702E-2</v>
      </c>
      <c r="R101">
        <v>4.7499331896218806E-2</v>
      </c>
      <c r="S101">
        <v>611.166877855444</v>
      </c>
      <c r="T101">
        <v>619.11183657307004</v>
      </c>
      <c r="U101">
        <v>532.91799293783004</v>
      </c>
      <c r="V101">
        <v>618.12461037437197</v>
      </c>
      <c r="W101">
        <v>724.79399272665501</v>
      </c>
      <c r="X101">
        <v>1010.58563180153</v>
      </c>
      <c r="Y101">
        <v>1103.0444064200401</v>
      </c>
    </row>
    <row r="102" spans="1:25" x14ac:dyDescent="0.35">
      <c r="A102" t="str">
        <f t="shared" si="4"/>
        <v>42_5</v>
      </c>
      <c r="B102">
        <v>5</v>
      </c>
      <c r="C102" s="1" t="s">
        <v>22</v>
      </c>
      <c r="D102" t="s">
        <v>4</v>
      </c>
      <c r="E102">
        <f t="shared" si="5"/>
        <v>7.4172873548278936E-2</v>
      </c>
      <c r="F102">
        <f t="shared" si="5"/>
        <v>7.2689617207527799E-2</v>
      </c>
      <c r="G102">
        <f t="shared" si="5"/>
        <v>8.0386926268004338E-2</v>
      </c>
      <c r="H102">
        <f t="shared" si="5"/>
        <v>8.2481378879642478E-2</v>
      </c>
      <c r="I102">
        <f t="shared" si="5"/>
        <v>9.715145898506955E-2</v>
      </c>
      <c r="J102">
        <f t="shared" si="5"/>
        <v>0.10106880363953454</v>
      </c>
      <c r="K102">
        <f t="shared" si="5"/>
        <v>0.1075300465909219</v>
      </c>
      <c r="L102">
        <v>7.4172873548278936E-2</v>
      </c>
      <c r="M102">
        <v>7.2689617207527799E-2</v>
      </c>
      <c r="N102">
        <v>8.0386926268004338E-2</v>
      </c>
      <c r="O102">
        <v>8.2481378879642478E-2</v>
      </c>
      <c r="P102">
        <v>9.715145898506955E-2</v>
      </c>
      <c r="Q102">
        <v>0.10106880363953454</v>
      </c>
      <c r="R102">
        <v>0.1075300465909219</v>
      </c>
      <c r="S102">
        <v>497.80941317873697</v>
      </c>
      <c r="T102">
        <v>520.31760930470705</v>
      </c>
      <c r="U102">
        <v>559.16702232414502</v>
      </c>
      <c r="V102">
        <v>665.78099312996198</v>
      </c>
      <c r="W102">
        <v>690.28489444766103</v>
      </c>
      <c r="X102">
        <v>817.22746937550005</v>
      </c>
      <c r="Y102">
        <v>721.94140490007499</v>
      </c>
    </row>
    <row r="103" spans="1:25" x14ac:dyDescent="0.35">
      <c r="A103" t="str">
        <f t="shared" si="4"/>
        <v>42_6</v>
      </c>
      <c r="B103">
        <v>6</v>
      </c>
      <c r="C103" s="1" t="s">
        <v>22</v>
      </c>
      <c r="D103" t="s">
        <v>5</v>
      </c>
      <c r="E103">
        <f t="shared" si="5"/>
        <v>0.11212187274814232</v>
      </c>
      <c r="F103">
        <f t="shared" si="5"/>
        <v>9.4208790560031175E-2</v>
      </c>
      <c r="G103">
        <f t="shared" si="5"/>
        <v>9.1871836621525316E-2</v>
      </c>
      <c r="H103">
        <f t="shared" si="5"/>
        <v>9.0567489979970092E-2</v>
      </c>
      <c r="I103">
        <f t="shared" si="5"/>
        <v>0.13020710393250495</v>
      </c>
      <c r="J103">
        <f t="shared" si="5"/>
        <v>0.16500377039045697</v>
      </c>
      <c r="K103">
        <f t="shared" si="5"/>
        <v>0.1886198203873693</v>
      </c>
      <c r="L103">
        <v>0.11212187274814232</v>
      </c>
      <c r="M103">
        <v>9.4208790560031175E-2</v>
      </c>
      <c r="N103">
        <v>9.1871836621525316E-2</v>
      </c>
      <c r="O103">
        <v>9.0567489979970092E-2</v>
      </c>
      <c r="P103">
        <v>0.13020710393250495</v>
      </c>
      <c r="Q103">
        <v>0.16500377039045697</v>
      </c>
      <c r="R103">
        <v>0.1886198203873693</v>
      </c>
      <c r="S103">
        <v>224.84959856613</v>
      </c>
      <c r="T103">
        <v>317.26888803709198</v>
      </c>
      <c r="U103">
        <v>221.896518798588</v>
      </c>
      <c r="V103">
        <v>254.41335948567399</v>
      </c>
      <c r="W103">
        <v>439.30321879230303</v>
      </c>
      <c r="X103">
        <v>611.14146384325295</v>
      </c>
      <c r="Y103">
        <v>635.24896800939905</v>
      </c>
    </row>
    <row r="104" spans="1:25" x14ac:dyDescent="0.35">
      <c r="A104" t="str">
        <f t="shared" si="4"/>
        <v>42_7</v>
      </c>
      <c r="B104">
        <v>7</v>
      </c>
      <c r="C104" s="1" t="s">
        <v>22</v>
      </c>
      <c r="D104" t="s">
        <v>8</v>
      </c>
      <c r="E104">
        <f t="shared" si="5"/>
        <v>1.4300928153781593E-2</v>
      </c>
      <c r="F104">
        <f t="shared" si="5"/>
        <v>1.4413674687292983E-2</v>
      </c>
      <c r="G104">
        <f t="shared" si="5"/>
        <v>1.4247015573925366E-2</v>
      </c>
      <c r="H104">
        <f t="shared" si="5"/>
        <v>1.7536709449895521E-2</v>
      </c>
      <c r="I104">
        <f t="shared" si="5"/>
        <v>1.8486764883662882E-2</v>
      </c>
      <c r="J104">
        <f t="shared" si="5"/>
        <v>2.0341999672649012E-2</v>
      </c>
      <c r="K104">
        <f t="shared" si="5"/>
        <v>1.9487973573700211E-2</v>
      </c>
      <c r="L104">
        <v>1.4300928153781593E-2</v>
      </c>
      <c r="M104">
        <v>1.4413674687292983E-2</v>
      </c>
      <c r="N104">
        <v>1.4247015573925366E-2</v>
      </c>
      <c r="O104">
        <v>1.7536709449895521E-2</v>
      </c>
      <c r="P104">
        <v>1.8486764883662882E-2</v>
      </c>
      <c r="Q104">
        <v>2.0341999672649012E-2</v>
      </c>
      <c r="R104">
        <v>1.9487973573700211E-2</v>
      </c>
      <c r="S104">
        <v>423.383663378807</v>
      </c>
      <c r="T104">
        <v>429.76087928279298</v>
      </c>
      <c r="U104">
        <v>449.58816237797203</v>
      </c>
      <c r="V104">
        <v>564.81548038603</v>
      </c>
      <c r="W104">
        <v>581.06237607789501</v>
      </c>
      <c r="X104">
        <v>654.22941531094</v>
      </c>
      <c r="Y104">
        <v>632.20153668110197</v>
      </c>
    </row>
    <row r="105" spans="1:25" x14ac:dyDescent="0.35">
      <c r="A105" t="str">
        <f t="shared" si="4"/>
        <v>42_8</v>
      </c>
      <c r="B105">
        <v>8</v>
      </c>
      <c r="C105" s="1" t="s">
        <v>22</v>
      </c>
      <c r="D105" t="s">
        <v>9</v>
      </c>
      <c r="E105">
        <f t="shared" si="5"/>
        <v>3.3793803172957028E-2</v>
      </c>
      <c r="F105">
        <f t="shared" si="5"/>
        <v>4.1602391524334641E-2</v>
      </c>
      <c r="G105">
        <f t="shared" si="5"/>
        <v>4.3727430106407957E-2</v>
      </c>
      <c r="H105">
        <f t="shared" si="5"/>
        <v>4.9110579577528513E-2</v>
      </c>
      <c r="I105">
        <f t="shared" si="5"/>
        <v>4.8650335513231738E-2</v>
      </c>
      <c r="J105">
        <f t="shared" si="5"/>
        <v>5.0766955767960177E-2</v>
      </c>
      <c r="K105">
        <f t="shared" si="5"/>
        <v>4.9095135105428046E-2</v>
      </c>
      <c r="L105">
        <v>3.3793803172957028E-2</v>
      </c>
      <c r="M105">
        <v>4.1602391524334641E-2</v>
      </c>
      <c r="N105">
        <v>4.3727430106407957E-2</v>
      </c>
      <c r="O105">
        <v>4.9110579577528513E-2</v>
      </c>
      <c r="P105">
        <v>4.8650335513231738E-2</v>
      </c>
      <c r="Q105">
        <v>5.0766955767960177E-2</v>
      </c>
      <c r="R105">
        <v>4.9095135105428046E-2</v>
      </c>
      <c r="S105">
        <v>469.66756798876702</v>
      </c>
      <c r="T105">
        <v>490.12945360724501</v>
      </c>
      <c r="U105">
        <v>563.79070709587495</v>
      </c>
      <c r="V105">
        <v>630.72537815650105</v>
      </c>
      <c r="W105">
        <v>583.45635238677403</v>
      </c>
      <c r="X105">
        <v>618.547811416473</v>
      </c>
      <c r="Y105">
        <v>556.34923599102797</v>
      </c>
    </row>
    <row r="106" spans="1:25" x14ac:dyDescent="0.35">
      <c r="A106" t="str">
        <f t="shared" si="4"/>
        <v>42_9</v>
      </c>
      <c r="B106">
        <v>9</v>
      </c>
      <c r="C106" s="1" t="s">
        <v>22</v>
      </c>
      <c r="D106" t="s">
        <v>15</v>
      </c>
      <c r="E106">
        <f t="shared" si="5"/>
        <v>1.9034616683013868E-3</v>
      </c>
      <c r="F106">
        <f t="shared" si="5"/>
        <v>1.1288155758171108E-3</v>
      </c>
      <c r="G106">
        <f t="shared" si="5"/>
        <v>1.4442307010153887E-3</v>
      </c>
      <c r="H106">
        <f t="shared" si="5"/>
        <v>1.7606966204717573E-3</v>
      </c>
      <c r="I106">
        <f t="shared" si="5"/>
        <v>1.9492423238858503E-3</v>
      </c>
      <c r="J106">
        <f t="shared" si="5"/>
        <v>3.4324689676752829E-3</v>
      </c>
      <c r="K106">
        <f t="shared" si="5"/>
        <v>3.2509488602572171E-3</v>
      </c>
      <c r="L106">
        <v>1.9034616683013868E-3</v>
      </c>
      <c r="M106">
        <v>1.1288155758171108E-3</v>
      </c>
      <c r="N106">
        <v>1.4442307010153887E-3</v>
      </c>
      <c r="O106">
        <v>1.7606966204717573E-3</v>
      </c>
      <c r="P106">
        <v>1.9492423238858503E-3</v>
      </c>
      <c r="Q106">
        <v>3.4324689676752829E-3</v>
      </c>
      <c r="R106">
        <v>3.2509488602572171E-3</v>
      </c>
      <c r="S106">
        <v>118.111101287963</v>
      </c>
      <c r="T106">
        <v>98.542506440207703</v>
      </c>
      <c r="U106">
        <v>160.78272692767899</v>
      </c>
      <c r="V106">
        <v>148.50727222476399</v>
      </c>
      <c r="W106">
        <v>210.52194398405501</v>
      </c>
      <c r="X106">
        <v>301.89587301484897</v>
      </c>
      <c r="Y106">
        <v>269.29650709688002</v>
      </c>
    </row>
    <row r="107" spans="1:25" x14ac:dyDescent="0.35">
      <c r="A107" t="str">
        <f t="shared" si="4"/>
        <v>42_10</v>
      </c>
      <c r="B107">
        <v>10</v>
      </c>
      <c r="C107" s="1" t="s">
        <v>22</v>
      </c>
      <c r="D107" t="s">
        <v>268</v>
      </c>
      <c r="E107">
        <f t="shared" si="5"/>
        <v>6.7474521707089952E-2</v>
      </c>
      <c r="F107">
        <f t="shared" si="5"/>
        <v>6.28672221745354E-2</v>
      </c>
      <c r="G107">
        <f t="shared" si="5"/>
        <v>5.8257828716595308E-2</v>
      </c>
      <c r="H107">
        <f t="shared" si="5"/>
        <v>5.5630870908878256E-2</v>
      </c>
      <c r="I107">
        <f t="shared" si="5"/>
        <v>6.1827110010999678E-2</v>
      </c>
      <c r="J107">
        <f t="shared" si="5"/>
        <v>6.3316283298391424E-2</v>
      </c>
      <c r="K107">
        <f t="shared" si="5"/>
        <v>7.1599125018993431E-2</v>
      </c>
      <c r="L107">
        <v>6.7474521707089952E-2</v>
      </c>
      <c r="M107">
        <v>6.28672221745354E-2</v>
      </c>
      <c r="N107">
        <v>5.8257828716595308E-2</v>
      </c>
      <c r="O107">
        <v>5.5630870908878256E-2</v>
      </c>
      <c r="P107">
        <v>6.1827110010999678E-2</v>
      </c>
      <c r="Q107">
        <v>6.3316283298391424E-2</v>
      </c>
      <c r="R107">
        <v>7.1599125018993431E-2</v>
      </c>
      <c r="S107">
        <v>217.21441483004168</v>
      </c>
      <c r="T107">
        <v>184.16890216876104</v>
      </c>
      <c r="U107">
        <v>182.67177609742322</v>
      </c>
      <c r="V107">
        <v>198.44282909001666</v>
      </c>
      <c r="W107">
        <v>168.13163156957827</v>
      </c>
      <c r="X107">
        <v>230.51785886453021</v>
      </c>
      <c r="Y107">
        <v>230.25471803809739</v>
      </c>
    </row>
    <row r="108" spans="1:25" x14ac:dyDescent="0.35">
      <c r="A108" t="str">
        <f t="shared" si="4"/>
        <v>42_11</v>
      </c>
      <c r="B108">
        <v>11</v>
      </c>
      <c r="C108" s="1" t="s">
        <v>22</v>
      </c>
      <c r="D108" t="s">
        <v>10</v>
      </c>
      <c r="E108">
        <f t="shared" si="5"/>
        <v>1.0179393367522663E-2</v>
      </c>
      <c r="F108">
        <f t="shared" si="5"/>
        <v>1.2702145242347444E-2</v>
      </c>
      <c r="G108">
        <f t="shared" si="5"/>
        <v>1.1179065030171919E-2</v>
      </c>
      <c r="H108">
        <f t="shared" si="5"/>
        <v>1.4108899546126933E-2</v>
      </c>
      <c r="I108">
        <f t="shared" si="5"/>
        <v>1.5025710522986697E-2</v>
      </c>
      <c r="J108">
        <f t="shared" si="5"/>
        <v>1.6105466348625211E-2</v>
      </c>
      <c r="K108">
        <f t="shared" si="5"/>
        <v>1.918899798569234E-2</v>
      </c>
      <c r="L108">
        <v>1.0179393367522663E-2</v>
      </c>
      <c r="M108">
        <v>1.2702145242347444E-2</v>
      </c>
      <c r="N108">
        <v>1.1179065030171919E-2</v>
      </c>
      <c r="O108">
        <v>1.4108899546126933E-2</v>
      </c>
      <c r="P108">
        <v>1.5025710522986697E-2</v>
      </c>
      <c r="Q108">
        <v>1.6105466348625211E-2</v>
      </c>
      <c r="R108">
        <v>1.918899798569234E-2</v>
      </c>
      <c r="S108">
        <v>68.276612590365602</v>
      </c>
      <c r="T108">
        <v>94.250272539480804</v>
      </c>
      <c r="U108">
        <v>86.692074575482707</v>
      </c>
      <c r="V108">
        <v>106.715461053562</v>
      </c>
      <c r="W108">
        <v>111.686238287492</v>
      </c>
      <c r="X108">
        <v>141.95919321568101</v>
      </c>
      <c r="Y108">
        <v>148.69399668979901</v>
      </c>
    </row>
    <row r="109" spans="1:25" x14ac:dyDescent="0.35">
      <c r="A109" t="str">
        <f t="shared" si="4"/>
        <v>42_12</v>
      </c>
      <c r="B109">
        <v>12</v>
      </c>
      <c r="C109" s="1" t="s">
        <v>22</v>
      </c>
      <c r="D109" t="s">
        <v>12</v>
      </c>
      <c r="E109">
        <f t="shared" si="5"/>
        <v>1.469192700339181E-2</v>
      </c>
      <c r="F109">
        <f t="shared" si="5"/>
        <v>1.5437901238433062E-2</v>
      </c>
      <c r="G109">
        <f t="shared" si="5"/>
        <v>1.5819393946115073E-2</v>
      </c>
      <c r="H109">
        <f t="shared" si="5"/>
        <v>1.3807745817053661E-2</v>
      </c>
      <c r="I109">
        <f t="shared" si="5"/>
        <v>1.1228014022399901E-2</v>
      </c>
      <c r="J109">
        <f t="shared" si="5"/>
        <v>1.414040652608675E-2</v>
      </c>
      <c r="K109">
        <f t="shared" si="5"/>
        <v>1.6512753155614162E-2</v>
      </c>
      <c r="L109">
        <v>1.469192700339181E-2</v>
      </c>
      <c r="M109">
        <v>1.5437901238433062E-2</v>
      </c>
      <c r="N109">
        <v>1.5819393946115073E-2</v>
      </c>
      <c r="O109">
        <v>1.3807745817053661E-2</v>
      </c>
      <c r="P109">
        <v>1.1228014022399901E-2</v>
      </c>
      <c r="Q109">
        <v>1.414040652608675E-2</v>
      </c>
      <c r="R109">
        <v>1.6512753155614162E-2</v>
      </c>
      <c r="S109">
        <v>112.68236548133601</v>
      </c>
      <c r="T109">
        <v>132.46216152703201</v>
      </c>
      <c r="U109">
        <v>73.118739758797105</v>
      </c>
      <c r="V109">
        <v>106.65383334917</v>
      </c>
      <c r="W109">
        <v>86.084413808303694</v>
      </c>
      <c r="X109">
        <v>135.464685167759</v>
      </c>
      <c r="Y109">
        <v>121.838949684735</v>
      </c>
    </row>
    <row r="110" spans="1:25" x14ac:dyDescent="0.35">
      <c r="A110" t="str">
        <f t="shared" si="4"/>
        <v>42_13</v>
      </c>
      <c r="B110">
        <v>13</v>
      </c>
      <c r="C110" s="1" t="s">
        <v>22</v>
      </c>
      <c r="D110" t="s">
        <v>3</v>
      </c>
      <c r="E110">
        <f t="shared" si="5"/>
        <v>4.2815220868599032E-3</v>
      </c>
      <c r="F110">
        <f t="shared" si="5"/>
        <v>1.05397730011578E-2</v>
      </c>
      <c r="G110" t="str">
        <f t="shared" si="5"/>
        <v>S</v>
      </c>
      <c r="H110">
        <f t="shared" si="5"/>
        <v>6.9010469129116656E-3</v>
      </c>
      <c r="I110">
        <f t="shared" si="5"/>
        <v>7.7951697478724057E-3</v>
      </c>
      <c r="J110">
        <f t="shared" si="5"/>
        <v>2.076145497944867E-2</v>
      </c>
      <c r="K110">
        <f t="shared" si="5"/>
        <v>2.2318387262784373E-2</v>
      </c>
      <c r="L110">
        <v>4.2815220868599032E-3</v>
      </c>
      <c r="M110">
        <v>1.05397730011578E-2</v>
      </c>
      <c r="N110">
        <v>8.4812368091635587E-3</v>
      </c>
      <c r="O110">
        <v>6.9010469129116656E-3</v>
      </c>
      <c r="P110">
        <v>7.7951697478724057E-3</v>
      </c>
      <c r="Q110">
        <v>2.076145497944867E-2</v>
      </c>
      <c r="R110">
        <v>2.2318387262784373E-2</v>
      </c>
      <c r="S110">
        <v>6.3135169171866199</v>
      </c>
      <c r="T110">
        <v>25.1528905974541</v>
      </c>
      <c r="U110">
        <v>1.54331419682047</v>
      </c>
      <c r="V110">
        <v>12.5593346995324</v>
      </c>
      <c r="W110">
        <v>15.164038568107699</v>
      </c>
      <c r="X110">
        <v>41.763073850062497</v>
      </c>
      <c r="Y110">
        <v>35.450801565726003</v>
      </c>
    </row>
    <row r="111" spans="1:25" x14ac:dyDescent="0.35">
      <c r="A111" t="str">
        <f t="shared" si="4"/>
        <v>42_14</v>
      </c>
      <c r="B111">
        <v>14</v>
      </c>
      <c r="C111" s="1" t="s">
        <v>22</v>
      </c>
      <c r="D111" t="s">
        <v>13</v>
      </c>
      <c r="E111">
        <f t="shared" si="5"/>
        <v>1.7317956520046862E-2</v>
      </c>
      <c r="F111">
        <f t="shared" si="5"/>
        <v>1.3633359010901867E-2</v>
      </c>
      <c r="G111">
        <f t="shared" si="5"/>
        <v>8.6049455393981608E-3</v>
      </c>
      <c r="H111">
        <f t="shared" si="5"/>
        <v>1.2039290987551509E-2</v>
      </c>
      <c r="I111">
        <f t="shared" si="5"/>
        <v>1.4739136525032673E-2</v>
      </c>
      <c r="J111">
        <f t="shared" si="5"/>
        <v>1.385257712903082E-2</v>
      </c>
      <c r="K111">
        <f t="shared" si="5"/>
        <v>8.3578222776103557E-3</v>
      </c>
      <c r="L111">
        <v>1.7317956520046862E-2</v>
      </c>
      <c r="M111">
        <v>1.3633359010901867E-2</v>
      </c>
      <c r="N111">
        <v>8.6049455393981608E-3</v>
      </c>
      <c r="O111">
        <v>1.2039290987551509E-2</v>
      </c>
      <c r="P111">
        <v>1.4739136525032673E-2</v>
      </c>
      <c r="Q111">
        <v>1.385257712903082E-2</v>
      </c>
      <c r="R111">
        <v>8.3578222776103557E-3</v>
      </c>
      <c r="S111">
        <v>34.634948994628999</v>
      </c>
      <c r="T111">
        <v>25.5304934151021</v>
      </c>
      <c r="U111">
        <v>25.0311635794903</v>
      </c>
      <c r="V111">
        <v>25.760433574311801</v>
      </c>
      <c r="W111">
        <v>28.811773578196298</v>
      </c>
      <c r="X111">
        <v>24.898025656238101</v>
      </c>
      <c r="Y111">
        <v>33.481742005818496</v>
      </c>
    </row>
    <row r="112" spans="1:25" x14ac:dyDescent="0.35">
      <c r="A112" t="str">
        <f t="shared" si="4"/>
        <v>42_15</v>
      </c>
      <c r="B112">
        <v>15</v>
      </c>
      <c r="C112" s="1" t="s">
        <v>22</v>
      </c>
      <c r="D112" t="s">
        <v>16</v>
      </c>
      <c r="E112">
        <f t="shared" si="5"/>
        <v>2.6608990156085279E-3</v>
      </c>
      <c r="F112">
        <f t="shared" si="5"/>
        <v>2.9234525151327884E-3</v>
      </c>
      <c r="G112">
        <f t="shared" si="5"/>
        <v>3.9018557202148869E-3</v>
      </c>
      <c r="H112">
        <f t="shared" si="5"/>
        <v>3.2749857868725725E-3</v>
      </c>
      <c r="I112">
        <f t="shared" si="5"/>
        <v>3.0087708865648012E-3</v>
      </c>
      <c r="J112">
        <f t="shared" si="5"/>
        <v>3.6873877820512175E-3</v>
      </c>
      <c r="K112">
        <f t="shared" si="5"/>
        <v>4.0682011941538341E-3</v>
      </c>
      <c r="L112">
        <v>2.6608990156085279E-3</v>
      </c>
      <c r="M112">
        <v>2.9234525151327884E-3</v>
      </c>
      <c r="N112">
        <v>3.9018557202148869E-3</v>
      </c>
      <c r="O112">
        <v>3.2749857868725725E-3</v>
      </c>
      <c r="P112">
        <v>3.0087708865648012E-3</v>
      </c>
      <c r="Q112">
        <v>3.6873877820512175E-3</v>
      </c>
      <c r="R112">
        <v>4.0682011941538341E-3</v>
      </c>
      <c r="S112">
        <v>16.868419971449001</v>
      </c>
      <c r="T112">
        <v>40.4807569979709</v>
      </c>
      <c r="U112">
        <v>35.300250197073701</v>
      </c>
      <c r="V112">
        <v>32.187523228900801</v>
      </c>
      <c r="W112">
        <v>34.1558629753427</v>
      </c>
      <c r="X112">
        <v>50.603676377528402</v>
      </c>
      <c r="Y112">
        <v>27.059882531830301</v>
      </c>
    </row>
    <row r="113" spans="1:25" x14ac:dyDescent="0.35">
      <c r="A113" t="str">
        <f t="shared" si="4"/>
        <v>42_16</v>
      </c>
      <c r="B113">
        <v>16</v>
      </c>
      <c r="C113" s="1" t="s">
        <v>22</v>
      </c>
      <c r="D113" t="s">
        <v>11</v>
      </c>
      <c r="E113">
        <f t="shared" si="5"/>
        <v>1.0293204165046773E-2</v>
      </c>
      <c r="F113">
        <f t="shared" si="5"/>
        <v>1.1831908645590469E-2</v>
      </c>
      <c r="G113">
        <f t="shared" si="5"/>
        <v>8.0265759317913223E-3</v>
      </c>
      <c r="H113" t="str">
        <f t="shared" si="5"/>
        <v>S</v>
      </c>
      <c r="I113">
        <f t="shared" si="5"/>
        <v>3.7906760739422345E-3</v>
      </c>
      <c r="J113">
        <f t="shared" si="5"/>
        <v>4.661797024541791E-3</v>
      </c>
      <c r="K113" t="str">
        <f t="shared" si="5"/>
        <v>S</v>
      </c>
      <c r="L113">
        <v>1.0293204165046773E-2</v>
      </c>
      <c r="M113">
        <v>1.1831908645590469E-2</v>
      </c>
      <c r="N113">
        <v>8.0265759317913223E-3</v>
      </c>
      <c r="O113">
        <v>2.9528872863299814E-3</v>
      </c>
      <c r="P113">
        <v>3.7906760739422345E-3</v>
      </c>
      <c r="Q113">
        <v>4.661797024541791E-3</v>
      </c>
      <c r="R113">
        <v>3.9636147259739267E-3</v>
      </c>
      <c r="S113">
        <v>26.796880057762301</v>
      </c>
      <c r="T113">
        <v>34.299648269373499</v>
      </c>
      <c r="U113">
        <v>18.547307564732201</v>
      </c>
      <c r="V113">
        <v>4.0370341588495604</v>
      </c>
      <c r="W113">
        <v>14.6270287511955</v>
      </c>
      <c r="X113">
        <v>8.8936769561778508</v>
      </c>
      <c r="Y113">
        <v>4.8820004502975998</v>
      </c>
    </row>
    <row r="114" spans="1:25" x14ac:dyDescent="0.35">
      <c r="A114" t="str">
        <f t="shared" si="4"/>
        <v>43_1</v>
      </c>
      <c r="B114">
        <v>1</v>
      </c>
      <c r="C114" s="1" t="s">
        <v>23</v>
      </c>
      <c r="D114" t="s">
        <v>6</v>
      </c>
      <c r="E114">
        <f t="shared" si="5"/>
        <v>6.0195377940514633E-2</v>
      </c>
      <c r="F114">
        <f t="shared" si="5"/>
        <v>5.6092661252219921E-2</v>
      </c>
      <c r="G114">
        <f t="shared" si="5"/>
        <v>7.0315456663619422E-2</v>
      </c>
      <c r="H114">
        <f t="shared" si="5"/>
        <v>7.1478565082139275E-2</v>
      </c>
      <c r="I114">
        <f t="shared" si="5"/>
        <v>7.6726040010807336E-2</v>
      </c>
      <c r="J114">
        <f t="shared" si="5"/>
        <v>8.8416968490210301E-2</v>
      </c>
      <c r="K114">
        <f t="shared" si="5"/>
        <v>9.217859652625017E-2</v>
      </c>
      <c r="L114">
        <v>6.0195377940514633E-2</v>
      </c>
      <c r="M114">
        <v>5.6092661252219921E-2</v>
      </c>
      <c r="N114">
        <v>7.0315456663619422E-2</v>
      </c>
      <c r="O114">
        <v>7.1478565082139275E-2</v>
      </c>
      <c r="P114">
        <v>7.6726040010807336E-2</v>
      </c>
      <c r="Q114">
        <v>8.8416968490210301E-2</v>
      </c>
      <c r="R114">
        <v>9.217859652625017E-2</v>
      </c>
      <c r="S114">
        <v>556.79234731024997</v>
      </c>
      <c r="T114">
        <v>714.27911486864502</v>
      </c>
      <c r="U114">
        <v>752.38885770666298</v>
      </c>
      <c r="V114">
        <v>739.27935642305704</v>
      </c>
      <c r="W114">
        <v>891.95981690861902</v>
      </c>
      <c r="X114">
        <v>1101.7490807639599</v>
      </c>
      <c r="Y114">
        <v>1030.3451772472699</v>
      </c>
    </row>
    <row r="115" spans="1:25" x14ac:dyDescent="0.35">
      <c r="A115" t="str">
        <f t="shared" si="4"/>
        <v>43_2</v>
      </c>
      <c r="B115">
        <v>2</v>
      </c>
      <c r="C115" s="1" t="s">
        <v>23</v>
      </c>
      <c r="D115" t="s">
        <v>267</v>
      </c>
      <c r="E115">
        <f t="shared" si="5"/>
        <v>0.13543950539341063</v>
      </c>
      <c r="F115">
        <f t="shared" si="5"/>
        <v>0.12972020769149223</v>
      </c>
      <c r="G115">
        <f t="shared" si="5"/>
        <v>0.14474232009714708</v>
      </c>
      <c r="H115">
        <f t="shared" si="5"/>
        <v>0.14272429481817295</v>
      </c>
      <c r="I115">
        <f t="shared" si="5"/>
        <v>0.14570895414035756</v>
      </c>
      <c r="J115">
        <f t="shared" si="5"/>
        <v>0.14348684583071003</v>
      </c>
      <c r="K115">
        <f t="shared" si="5"/>
        <v>0.14359959113785833</v>
      </c>
      <c r="L115">
        <v>0.13543950539341063</v>
      </c>
      <c r="M115">
        <v>0.12972020769149223</v>
      </c>
      <c r="N115">
        <v>0.14474232009714708</v>
      </c>
      <c r="O115">
        <v>0.14272429481817295</v>
      </c>
      <c r="P115">
        <v>0.14570895414035756</v>
      </c>
      <c r="Q115">
        <v>0.14348684583071003</v>
      </c>
      <c r="R115">
        <v>0.14359959113785833</v>
      </c>
      <c r="S115">
        <v>401.05803406168798</v>
      </c>
      <c r="T115">
        <v>431.70028119129699</v>
      </c>
      <c r="U115">
        <v>469.57708946258401</v>
      </c>
      <c r="V115">
        <v>468.18463574936499</v>
      </c>
      <c r="W115">
        <v>454.345950332266</v>
      </c>
      <c r="X115">
        <v>514.46493571989299</v>
      </c>
      <c r="Y115">
        <v>522.837108793315</v>
      </c>
    </row>
    <row r="116" spans="1:25" x14ac:dyDescent="0.35">
      <c r="A116" t="str">
        <f t="shared" si="4"/>
        <v>43_3</v>
      </c>
      <c r="B116">
        <v>3</v>
      </c>
      <c r="C116" s="1" t="s">
        <v>23</v>
      </c>
      <c r="D116" t="s">
        <v>7</v>
      </c>
      <c r="E116">
        <f t="shared" si="5"/>
        <v>4.8084149264964557E-2</v>
      </c>
      <c r="F116">
        <f t="shared" si="5"/>
        <v>4.9868269814499572E-2</v>
      </c>
      <c r="G116">
        <f t="shared" si="5"/>
        <v>4.5273858346375616E-2</v>
      </c>
      <c r="H116">
        <f t="shared" si="5"/>
        <v>5.2123444579049438E-2</v>
      </c>
      <c r="I116">
        <f t="shared" si="5"/>
        <v>4.9319787431270912E-2</v>
      </c>
      <c r="J116">
        <f t="shared" si="5"/>
        <v>5.8625698760962637E-2</v>
      </c>
      <c r="K116">
        <f t="shared" si="5"/>
        <v>6.6656714795273034E-2</v>
      </c>
      <c r="L116">
        <v>4.8084149264964557E-2</v>
      </c>
      <c r="M116">
        <v>4.9868269814499572E-2</v>
      </c>
      <c r="N116">
        <v>4.5273858346375616E-2</v>
      </c>
      <c r="O116">
        <v>5.2123444579049438E-2</v>
      </c>
      <c r="P116">
        <v>4.9319787431270912E-2</v>
      </c>
      <c r="Q116">
        <v>5.8625698760962637E-2</v>
      </c>
      <c r="R116">
        <v>6.6656714795273034E-2</v>
      </c>
      <c r="S116">
        <v>233.11545463520201</v>
      </c>
      <c r="T116">
        <v>235.24501340428401</v>
      </c>
      <c r="U116">
        <v>198.70787795471401</v>
      </c>
      <c r="V116">
        <v>290.95346986947197</v>
      </c>
      <c r="W116">
        <v>244.38643921883099</v>
      </c>
      <c r="X116">
        <v>294.44802385976402</v>
      </c>
      <c r="Y116">
        <v>323.09288413167701</v>
      </c>
    </row>
    <row r="117" spans="1:25" x14ac:dyDescent="0.35">
      <c r="A117" t="str">
        <f t="shared" si="4"/>
        <v>43_4</v>
      </c>
      <c r="B117">
        <v>4</v>
      </c>
      <c r="C117" s="1" t="s">
        <v>23</v>
      </c>
      <c r="D117" t="s">
        <v>14</v>
      </c>
      <c r="E117">
        <f t="shared" si="5"/>
        <v>1.3258697298883671E-2</v>
      </c>
      <c r="F117">
        <f t="shared" si="5"/>
        <v>1.3523527726730579E-2</v>
      </c>
      <c r="G117">
        <f t="shared" si="5"/>
        <v>1.8256497264841257E-2</v>
      </c>
      <c r="H117">
        <f t="shared" si="5"/>
        <v>2.6589300634466018E-2</v>
      </c>
      <c r="I117">
        <f t="shared" si="5"/>
        <v>3.291372239437839E-2</v>
      </c>
      <c r="J117">
        <f t="shared" si="5"/>
        <v>5.1760208213990813E-2</v>
      </c>
      <c r="K117">
        <f t="shared" si="5"/>
        <v>5.8123280493613476E-2</v>
      </c>
      <c r="L117">
        <v>1.3258697298883671E-2</v>
      </c>
      <c r="M117">
        <v>1.3523527726730579E-2</v>
      </c>
      <c r="N117">
        <v>1.8256497264841257E-2</v>
      </c>
      <c r="O117">
        <v>2.6589300634466018E-2</v>
      </c>
      <c r="P117">
        <v>3.291372239437839E-2</v>
      </c>
      <c r="Q117">
        <v>5.1760208213990813E-2</v>
      </c>
      <c r="R117">
        <v>5.8123280493613476E-2</v>
      </c>
      <c r="S117">
        <v>35.724878006187197</v>
      </c>
      <c r="T117">
        <v>27.969388795206601</v>
      </c>
      <c r="U117">
        <v>50.666486673362101</v>
      </c>
      <c r="V117">
        <v>62.422020112641299</v>
      </c>
      <c r="W117">
        <v>105.41443514837199</v>
      </c>
      <c r="X117">
        <v>141.10304485938599</v>
      </c>
      <c r="Y117">
        <v>137.28817380212399</v>
      </c>
    </row>
    <row r="118" spans="1:25" x14ac:dyDescent="0.35">
      <c r="A118" t="str">
        <f t="shared" si="4"/>
        <v>43_5</v>
      </c>
      <c r="B118">
        <v>5</v>
      </c>
      <c r="C118" s="1" t="s">
        <v>23</v>
      </c>
      <c r="D118" t="s">
        <v>8</v>
      </c>
      <c r="E118">
        <f t="shared" si="5"/>
        <v>8.8584594547752409E-3</v>
      </c>
      <c r="F118">
        <f t="shared" si="5"/>
        <v>9.0845644370942582E-3</v>
      </c>
      <c r="G118">
        <f t="shared" si="5"/>
        <v>9.0469244917392617E-3</v>
      </c>
      <c r="H118">
        <f t="shared" si="5"/>
        <v>1.1886309621778621E-2</v>
      </c>
      <c r="I118">
        <f t="shared" si="5"/>
        <v>1.0944601350353991E-2</v>
      </c>
      <c r="J118">
        <f t="shared" si="5"/>
        <v>1.6468022090286215E-2</v>
      </c>
      <c r="K118">
        <f t="shared" si="5"/>
        <v>1.6719557799669351E-2</v>
      </c>
      <c r="L118">
        <v>8.8584594547752409E-3</v>
      </c>
      <c r="M118">
        <v>9.0845644370942582E-3</v>
      </c>
      <c r="N118">
        <v>9.0469244917392617E-3</v>
      </c>
      <c r="O118">
        <v>1.1886309621778621E-2</v>
      </c>
      <c r="P118">
        <v>1.0944601350353991E-2</v>
      </c>
      <c r="Q118">
        <v>1.6468022090286215E-2</v>
      </c>
      <c r="R118">
        <v>1.6719557799669351E-2</v>
      </c>
      <c r="S118">
        <v>69.983257897784199</v>
      </c>
      <c r="T118">
        <v>54.882932348622496</v>
      </c>
      <c r="U118">
        <v>94.321303993627794</v>
      </c>
      <c r="V118">
        <v>83.625894456022806</v>
      </c>
      <c r="W118">
        <v>112.869167750188</v>
      </c>
      <c r="X118">
        <v>150.059576520831</v>
      </c>
      <c r="Y118">
        <v>103.668606232881</v>
      </c>
    </row>
    <row r="119" spans="1:25" x14ac:dyDescent="0.35">
      <c r="A119" t="str">
        <f t="shared" si="4"/>
        <v>43_6</v>
      </c>
      <c r="B119">
        <v>6</v>
      </c>
      <c r="C119" s="1" t="s">
        <v>23</v>
      </c>
      <c r="D119" t="s">
        <v>4</v>
      </c>
      <c r="E119">
        <f t="shared" si="5"/>
        <v>5.7451057150210871E-2</v>
      </c>
      <c r="F119">
        <f t="shared" si="5"/>
        <v>5.4158202706707528E-2</v>
      </c>
      <c r="G119">
        <f t="shared" si="5"/>
        <v>5.3273173657247562E-2</v>
      </c>
      <c r="H119">
        <f t="shared" si="5"/>
        <v>6.3934465607405178E-2</v>
      </c>
      <c r="I119">
        <f t="shared" si="5"/>
        <v>7.1674472158416574E-2</v>
      </c>
      <c r="J119">
        <f t="shared" si="5"/>
        <v>5.181586019034528E-2</v>
      </c>
      <c r="K119">
        <f t="shared" si="5"/>
        <v>8.2533338164493375E-2</v>
      </c>
      <c r="L119">
        <v>5.7451057150210871E-2</v>
      </c>
      <c r="M119">
        <v>5.4158202706707528E-2</v>
      </c>
      <c r="N119">
        <v>5.3273173657247562E-2</v>
      </c>
      <c r="O119">
        <v>6.3934465607405178E-2</v>
      </c>
      <c r="P119">
        <v>7.1674472158416574E-2</v>
      </c>
      <c r="Q119">
        <v>5.181586019034528E-2</v>
      </c>
      <c r="R119">
        <v>8.2533338164493375E-2</v>
      </c>
      <c r="S119">
        <v>47.302517443270901</v>
      </c>
      <c r="T119">
        <v>27.1291269891287</v>
      </c>
      <c r="U119">
        <v>51.875905310529497</v>
      </c>
      <c r="V119">
        <v>65.535008322133507</v>
      </c>
      <c r="W119">
        <v>43.406473585972698</v>
      </c>
      <c r="X119">
        <v>51.291957306532503</v>
      </c>
      <c r="Y119">
        <v>84.251789772943397</v>
      </c>
    </row>
    <row r="120" spans="1:25" x14ac:dyDescent="0.35">
      <c r="A120" t="str">
        <f t="shared" si="4"/>
        <v>43_7</v>
      </c>
      <c r="B120">
        <v>7</v>
      </c>
      <c r="C120" s="1" t="s">
        <v>23</v>
      </c>
      <c r="D120" t="s">
        <v>9</v>
      </c>
      <c r="E120">
        <f t="shared" si="5"/>
        <v>5.3074237290213055E-3</v>
      </c>
      <c r="F120">
        <f t="shared" si="5"/>
        <v>7.5180969207808042E-3</v>
      </c>
      <c r="G120">
        <f t="shared" si="5"/>
        <v>9.4360175963736914E-3</v>
      </c>
      <c r="H120">
        <f t="shared" si="5"/>
        <v>7.3812457105837392E-3</v>
      </c>
      <c r="I120">
        <f t="shared" si="5"/>
        <v>1.001929624178252E-2</v>
      </c>
      <c r="J120">
        <f t="shared" si="5"/>
        <v>2.161443900823809E-2</v>
      </c>
      <c r="K120">
        <f t="shared" si="5"/>
        <v>1.9252036184754476E-2</v>
      </c>
      <c r="L120">
        <v>5.3074237290213055E-3</v>
      </c>
      <c r="M120">
        <v>7.5180969207808042E-3</v>
      </c>
      <c r="N120">
        <v>9.4360175963736914E-3</v>
      </c>
      <c r="O120">
        <v>7.3812457105837392E-3</v>
      </c>
      <c r="P120">
        <v>1.001929624178252E-2</v>
      </c>
      <c r="Q120">
        <v>2.161443900823809E-2</v>
      </c>
      <c r="R120">
        <v>1.9252036184754476E-2</v>
      </c>
      <c r="S120">
        <v>18.920981651090301</v>
      </c>
      <c r="T120">
        <v>20.6174406814125</v>
      </c>
      <c r="U120">
        <v>26.478909734718599</v>
      </c>
      <c r="V120">
        <v>16.840637286060399</v>
      </c>
      <c r="W120">
        <v>53.119513252306497</v>
      </c>
      <c r="X120">
        <v>53.505451485200702</v>
      </c>
      <c r="Y120">
        <v>48.525794153213397</v>
      </c>
    </row>
    <row r="121" spans="1:25" x14ac:dyDescent="0.35">
      <c r="A121" t="str">
        <f t="shared" si="4"/>
        <v>43_8</v>
      </c>
      <c r="B121">
        <v>8</v>
      </c>
      <c r="C121" s="1" t="s">
        <v>23</v>
      </c>
      <c r="D121" t="s">
        <v>5</v>
      </c>
      <c r="E121">
        <f t="shared" si="5"/>
        <v>0.1697070681692546</v>
      </c>
      <c r="F121">
        <f t="shared" si="5"/>
        <v>0.14494112123227226</v>
      </c>
      <c r="G121">
        <f t="shared" si="5"/>
        <v>0.15948643405653118</v>
      </c>
      <c r="H121">
        <f t="shared" si="5"/>
        <v>0.20885105189624387</v>
      </c>
      <c r="I121">
        <f t="shared" si="5"/>
        <v>0.22449320489263055</v>
      </c>
      <c r="J121">
        <f t="shared" si="5"/>
        <v>0.17215373639820419</v>
      </c>
      <c r="K121">
        <f t="shared" si="5"/>
        <v>0.11198157189716935</v>
      </c>
      <c r="L121">
        <v>0.1697070681692546</v>
      </c>
      <c r="M121">
        <v>0.14494112123227226</v>
      </c>
      <c r="N121">
        <v>0.15948643405653118</v>
      </c>
      <c r="O121">
        <v>0.20885105189624387</v>
      </c>
      <c r="P121">
        <v>0.22449320489263055</v>
      </c>
      <c r="Q121">
        <v>0.17215373639820419</v>
      </c>
      <c r="R121">
        <v>0.11198157189716935</v>
      </c>
      <c r="S121">
        <v>70.918645795272795</v>
      </c>
      <c r="T121">
        <v>121.14908780559099</v>
      </c>
      <c r="U121">
        <v>102.096366221634</v>
      </c>
      <c r="V121">
        <v>165.03322685998901</v>
      </c>
      <c r="W121">
        <v>160.13026258334801</v>
      </c>
      <c r="X121">
        <v>92.211534682569194</v>
      </c>
      <c r="Y121">
        <v>46.370782821135997</v>
      </c>
    </row>
    <row r="122" spans="1:25" x14ac:dyDescent="0.35">
      <c r="A122" t="str">
        <f t="shared" si="4"/>
        <v>43_9</v>
      </c>
      <c r="B122">
        <v>9</v>
      </c>
      <c r="C122" s="1" t="s">
        <v>23</v>
      </c>
      <c r="D122" t="s">
        <v>268</v>
      </c>
      <c r="E122">
        <f t="shared" si="5"/>
        <v>2.3984702154849376E-2</v>
      </c>
      <c r="F122">
        <f t="shared" si="5"/>
        <v>2.7739099002601002E-2</v>
      </c>
      <c r="G122">
        <f t="shared" si="5"/>
        <v>3.6093010710565608E-2</v>
      </c>
      <c r="H122">
        <f t="shared" si="5"/>
        <v>4.2770633827995397E-2</v>
      </c>
      <c r="I122">
        <f t="shared" si="5"/>
        <v>4.3876097430981378E-2</v>
      </c>
      <c r="J122">
        <f t="shared" si="5"/>
        <v>4.586902495766907E-2</v>
      </c>
      <c r="K122">
        <f t="shared" si="5"/>
        <v>4.2423991988825897E-2</v>
      </c>
      <c r="L122">
        <v>2.3984702154849376E-2</v>
      </c>
      <c r="M122">
        <v>2.7739099002601002E-2</v>
      </c>
      <c r="N122">
        <v>3.6093010710565608E-2</v>
      </c>
      <c r="O122">
        <v>4.2770633827995397E-2</v>
      </c>
      <c r="P122">
        <v>4.3876097430981378E-2</v>
      </c>
      <c r="Q122">
        <v>4.586902495766907E-2</v>
      </c>
      <c r="R122">
        <v>4.2423991988825897E-2</v>
      </c>
      <c r="S122">
        <v>27.861228724389999</v>
      </c>
      <c r="T122">
        <v>43.440233975031802</v>
      </c>
      <c r="U122">
        <v>44.4507867319128</v>
      </c>
      <c r="V122">
        <v>49.238279246780699</v>
      </c>
      <c r="W122">
        <v>42.187725776929298</v>
      </c>
      <c r="X122">
        <v>48.048562571789702</v>
      </c>
      <c r="Y122">
        <v>46.288769500580301</v>
      </c>
    </row>
    <row r="123" spans="1:25" x14ac:dyDescent="0.35">
      <c r="A123" t="str">
        <f t="shared" si="4"/>
        <v>43_10</v>
      </c>
      <c r="B123">
        <v>10</v>
      </c>
      <c r="C123" s="1" t="s">
        <v>23</v>
      </c>
      <c r="D123" t="s">
        <v>15</v>
      </c>
      <c r="E123">
        <f t="shared" si="5"/>
        <v>1.1744917886521026E-3</v>
      </c>
      <c r="F123">
        <f t="shared" si="5"/>
        <v>8.3666920520528512E-4</v>
      </c>
      <c r="G123">
        <f t="shared" si="5"/>
        <v>3.940365767362852E-4</v>
      </c>
      <c r="H123">
        <f t="shared" si="5"/>
        <v>5.6658009450934817E-4</v>
      </c>
      <c r="I123">
        <f t="shared" si="5"/>
        <v>7.9840817348003005E-4</v>
      </c>
      <c r="J123">
        <f t="shared" si="5"/>
        <v>1.3562873779808253E-3</v>
      </c>
      <c r="K123">
        <f t="shared" si="5"/>
        <v>1.3972341388446307E-3</v>
      </c>
      <c r="L123">
        <v>1.1744917886521026E-3</v>
      </c>
      <c r="M123">
        <v>8.3666920520528512E-4</v>
      </c>
      <c r="N123">
        <v>3.940365767362852E-4</v>
      </c>
      <c r="O123">
        <v>5.6658009450934817E-4</v>
      </c>
      <c r="P123">
        <v>7.9840817348003005E-4</v>
      </c>
      <c r="Q123">
        <v>1.3562873779808253E-3</v>
      </c>
      <c r="R123">
        <v>1.3972341388446307E-3</v>
      </c>
      <c r="S123">
        <v>37.442197808243399</v>
      </c>
      <c r="T123">
        <v>10.7981878393133</v>
      </c>
      <c r="U123">
        <v>11.896831561102999</v>
      </c>
      <c r="V123">
        <v>19.7415629519672</v>
      </c>
      <c r="W123">
        <v>19.371102170611799</v>
      </c>
      <c r="X123">
        <v>31.395619874011</v>
      </c>
      <c r="Y123">
        <v>39.921373785391303</v>
      </c>
    </row>
    <row r="124" spans="1:25" x14ac:dyDescent="0.35">
      <c r="A124" t="str">
        <f t="shared" si="4"/>
        <v>43_11</v>
      </c>
      <c r="B124">
        <v>11</v>
      </c>
      <c r="C124" s="1" t="s">
        <v>23</v>
      </c>
      <c r="D124" t="s">
        <v>10</v>
      </c>
      <c r="E124" t="str">
        <f t="shared" si="5"/>
        <v>S</v>
      </c>
      <c r="F124" t="str">
        <f t="shared" si="5"/>
        <v>S</v>
      </c>
      <c r="G124" t="str">
        <f t="shared" si="5"/>
        <v>S</v>
      </c>
      <c r="H124">
        <f t="shared" si="5"/>
        <v>3.8253569092510961E-3</v>
      </c>
      <c r="I124">
        <f t="shared" si="5"/>
        <v>6.2147896702868834E-3</v>
      </c>
      <c r="J124">
        <f t="shared" si="5"/>
        <v>8.09712316069814E-3</v>
      </c>
      <c r="K124">
        <f t="shared" si="5"/>
        <v>7.0833018731559895E-3</v>
      </c>
      <c r="L124">
        <v>1.9802795881614893E-3</v>
      </c>
      <c r="M124">
        <v>1.0619289157258467E-3</v>
      </c>
      <c r="N124">
        <v>1.8110850121057782E-3</v>
      </c>
      <c r="O124">
        <v>3.8253569092510961E-3</v>
      </c>
      <c r="P124">
        <v>6.2147896702868834E-3</v>
      </c>
      <c r="Q124">
        <v>8.09712316069814E-3</v>
      </c>
      <c r="R124">
        <v>7.0833018731559895E-3</v>
      </c>
      <c r="S124">
        <v>3.5801464080977299</v>
      </c>
      <c r="T124">
        <v>1.1049702036223801</v>
      </c>
      <c r="U124">
        <v>4.9343142992229199</v>
      </c>
      <c r="V124">
        <v>7.6768475825387004</v>
      </c>
      <c r="W124">
        <v>14.7845061734228</v>
      </c>
      <c r="X124">
        <v>19.952757283263399</v>
      </c>
      <c r="Y124">
        <v>18.398818938502799</v>
      </c>
    </row>
    <row r="125" spans="1:25" x14ac:dyDescent="0.35">
      <c r="A125" t="str">
        <f t="shared" si="4"/>
        <v>43_12</v>
      </c>
      <c r="B125">
        <v>12</v>
      </c>
      <c r="C125" s="1" t="s">
        <v>23</v>
      </c>
      <c r="D125" t="s">
        <v>16</v>
      </c>
      <c r="E125" t="str">
        <f t="shared" si="5"/>
        <v>S</v>
      </c>
      <c r="F125" t="str">
        <f t="shared" si="5"/>
        <v>S</v>
      </c>
      <c r="G125" t="str">
        <f t="shared" si="5"/>
        <v>S</v>
      </c>
      <c r="H125" t="str">
        <f t="shared" si="5"/>
        <v>S</v>
      </c>
      <c r="I125">
        <f t="shared" si="5"/>
        <v>1.826392579326536E-3</v>
      </c>
      <c r="J125">
        <f t="shared" si="5"/>
        <v>3.3021290551585561E-3</v>
      </c>
      <c r="K125">
        <f t="shared" si="5"/>
        <v>3.5151890240817637E-3</v>
      </c>
      <c r="L125">
        <v>1.2020233829248678E-3</v>
      </c>
      <c r="M125">
        <v>1.3353442241645782E-3</v>
      </c>
      <c r="N125">
        <v>1.1230136826752052E-3</v>
      </c>
      <c r="O125">
        <v>1.9174639172845973E-3</v>
      </c>
      <c r="P125">
        <v>1.826392579326536E-3</v>
      </c>
      <c r="Q125">
        <v>3.3021290551585561E-3</v>
      </c>
      <c r="R125">
        <v>3.5151890240817637E-3</v>
      </c>
      <c r="S125">
        <v>4.66630852620069</v>
      </c>
      <c r="T125">
        <v>3.6216135301127199</v>
      </c>
      <c r="U125">
        <v>3.8243939591662501</v>
      </c>
      <c r="V125">
        <v>3.4186468225340398</v>
      </c>
      <c r="W125">
        <v>6.5621201119951396</v>
      </c>
      <c r="X125">
        <v>9.3659557186157105</v>
      </c>
      <c r="Y125">
        <v>9.0269750146826802</v>
      </c>
    </row>
    <row r="126" spans="1:25" x14ac:dyDescent="0.35">
      <c r="A126" t="str">
        <f t="shared" si="4"/>
        <v>43_13</v>
      </c>
      <c r="B126">
        <v>13</v>
      </c>
      <c r="C126" s="1" t="s">
        <v>23</v>
      </c>
      <c r="D126" t="s">
        <v>12</v>
      </c>
      <c r="E126" t="str">
        <f t="shared" si="5"/>
        <v>S</v>
      </c>
      <c r="F126" t="str">
        <f t="shared" si="5"/>
        <v>S</v>
      </c>
      <c r="G126">
        <f t="shared" si="5"/>
        <v>2.3652641577395503E-3</v>
      </c>
      <c r="H126" t="str">
        <f t="shared" si="5"/>
        <v>S</v>
      </c>
      <c r="I126" t="str">
        <f t="shared" si="5"/>
        <v>S</v>
      </c>
      <c r="J126">
        <f t="shared" si="5"/>
        <v>2.8378018902492697E-3</v>
      </c>
      <c r="K126">
        <f t="shared" si="5"/>
        <v>5.7888381577464688E-3</v>
      </c>
      <c r="L126">
        <v>2.8044254090294025E-3</v>
      </c>
      <c r="M126">
        <v>1.2253464037617137E-3</v>
      </c>
      <c r="N126">
        <v>2.3652641577395503E-3</v>
      </c>
      <c r="O126">
        <v>2.3924913402035243E-3</v>
      </c>
      <c r="P126">
        <v>3.1901107336272387E-3</v>
      </c>
      <c r="Q126">
        <v>2.8378018902492697E-3</v>
      </c>
      <c r="R126">
        <v>5.7888381577464688E-3</v>
      </c>
      <c r="S126">
        <v>2.40332044766842</v>
      </c>
      <c r="T126">
        <v>3.1725750181821399</v>
      </c>
      <c r="U126">
        <v>7.1116030563777004</v>
      </c>
      <c r="V126">
        <v>3.74099554291938</v>
      </c>
      <c r="W126">
        <v>4.08573463803544</v>
      </c>
      <c r="X126">
        <v>7.5870250055278401</v>
      </c>
      <c r="Y126">
        <v>8.2176070822266301</v>
      </c>
    </row>
    <row r="127" spans="1:25" x14ac:dyDescent="0.35">
      <c r="A127" t="str">
        <f t="shared" si="4"/>
        <v>43_14</v>
      </c>
      <c r="B127">
        <v>14</v>
      </c>
      <c r="C127" s="1" t="s">
        <v>23</v>
      </c>
      <c r="D127" t="s">
        <v>13</v>
      </c>
      <c r="E127" t="str">
        <f t="shared" si="5"/>
        <v>S</v>
      </c>
      <c r="F127">
        <f t="shared" si="5"/>
        <v>2.4807653200908015E-2</v>
      </c>
      <c r="G127" t="str">
        <f t="shared" si="5"/>
        <v>S</v>
      </c>
      <c r="H127" t="str">
        <f t="shared" si="5"/>
        <v>S</v>
      </c>
      <c r="I127" t="str">
        <f t="shared" si="5"/>
        <v>S</v>
      </c>
      <c r="J127" t="str">
        <f t="shared" si="5"/>
        <v>S</v>
      </c>
      <c r="K127" t="str">
        <f t="shared" si="5"/>
        <v>S</v>
      </c>
      <c r="L127">
        <v>1.5148381424945671E-2</v>
      </c>
      <c r="M127">
        <v>2.4807653200908015E-2</v>
      </c>
      <c r="N127">
        <v>9.3451082578101079E-3</v>
      </c>
      <c r="O127">
        <v>1.1705513043595638E-2</v>
      </c>
      <c r="P127">
        <v>5.8173854971179627E-3</v>
      </c>
      <c r="Q127">
        <v>8.4115099961372883E-3</v>
      </c>
      <c r="R127">
        <v>1.4687012276782253E-2</v>
      </c>
      <c r="S127">
        <v>4.2058107834197296</v>
      </c>
      <c r="T127">
        <v>8.5262953613645092</v>
      </c>
      <c r="U127">
        <v>0</v>
      </c>
      <c r="V127">
        <v>0.98447251129457303</v>
      </c>
      <c r="W127">
        <v>2.1150767561739099</v>
      </c>
      <c r="X127">
        <v>1.94539102705842</v>
      </c>
      <c r="Y127">
        <v>4.5001181640764898</v>
      </c>
    </row>
    <row r="128" spans="1:25" x14ac:dyDescent="0.35">
      <c r="A128" t="str">
        <f t="shared" si="4"/>
        <v>43_15</v>
      </c>
      <c r="B128">
        <v>15</v>
      </c>
      <c r="C128" s="1" t="s">
        <v>23</v>
      </c>
      <c r="D128" t="s">
        <v>3</v>
      </c>
      <c r="E128" t="str">
        <f t="shared" si="5"/>
        <v>S</v>
      </c>
      <c r="F128" t="str">
        <f t="shared" si="5"/>
        <v>S</v>
      </c>
      <c r="G128" t="str">
        <f t="shared" si="5"/>
        <v>S</v>
      </c>
      <c r="H128" t="str">
        <f t="shared" si="5"/>
        <v>S</v>
      </c>
      <c r="I128" t="str">
        <f t="shared" si="5"/>
        <v>S</v>
      </c>
      <c r="J128" t="str">
        <f t="shared" si="5"/>
        <v>S</v>
      </c>
      <c r="K128" t="str">
        <f t="shared" si="5"/>
        <v>S</v>
      </c>
      <c r="L128">
        <v>2.2684602163857465E-3</v>
      </c>
      <c r="M128">
        <v>1.785706515102991E-3</v>
      </c>
      <c r="N128">
        <v>2.4340255183962524E-3</v>
      </c>
      <c r="O128">
        <v>1.344319761967513E-3</v>
      </c>
      <c r="P128">
        <v>2.4032496912091946E-3</v>
      </c>
      <c r="Q128">
        <v>3.9566471464983306E-3</v>
      </c>
      <c r="R128">
        <v>3.1964669093745763E-3</v>
      </c>
      <c r="S128">
        <v>1.12504740249432</v>
      </c>
      <c r="T128">
        <v>1.0726658427683999</v>
      </c>
      <c r="U128">
        <v>0.992604194654371</v>
      </c>
      <c r="V128">
        <v>1.1133306536993699</v>
      </c>
      <c r="W128">
        <v>2.3427198055126599</v>
      </c>
      <c r="X128">
        <v>0.85474125163600601</v>
      </c>
      <c r="Y128">
        <v>3.8135601018564298</v>
      </c>
    </row>
    <row r="129" spans="1:25" x14ac:dyDescent="0.35">
      <c r="A129" t="str">
        <f t="shared" si="4"/>
        <v>43_16</v>
      </c>
      <c r="B129">
        <v>16</v>
      </c>
      <c r="C129" s="1" t="s">
        <v>23</v>
      </c>
      <c r="D129" t="s">
        <v>11</v>
      </c>
      <c r="E129" t="str">
        <f t="shared" si="5"/>
        <v>S</v>
      </c>
      <c r="F129" t="str">
        <f t="shared" si="5"/>
        <v>S</v>
      </c>
      <c r="G129" t="str">
        <f t="shared" si="5"/>
        <v>S</v>
      </c>
      <c r="H129" t="str">
        <f t="shared" si="5"/>
        <v>S</v>
      </c>
      <c r="I129" t="str">
        <f t="shared" si="5"/>
        <v>S</v>
      </c>
      <c r="J129" t="str">
        <f t="shared" si="5"/>
        <v>S</v>
      </c>
      <c r="K129" t="str">
        <f t="shared" si="5"/>
        <v>S</v>
      </c>
      <c r="L129">
        <v>6.6136782834699441E-3</v>
      </c>
      <c r="M129">
        <v>1.0747990781889072E-2</v>
      </c>
      <c r="N129">
        <v>5.7953804218414335E-3</v>
      </c>
      <c r="O129">
        <v>4.2475538855611499E-3</v>
      </c>
      <c r="P129">
        <v>9.0133116430372185E-3</v>
      </c>
      <c r="Q129">
        <v>6.1395434006541105E-3</v>
      </c>
      <c r="R129">
        <v>6.5276452317961425E-3</v>
      </c>
      <c r="S129">
        <v>2.5337105140568701</v>
      </c>
      <c r="T129">
        <v>2.2207687278403401</v>
      </c>
      <c r="U129">
        <v>2.3467270856698801</v>
      </c>
      <c r="V129">
        <v>3.0623728883716299</v>
      </c>
      <c r="W129">
        <v>3.36096786126256</v>
      </c>
      <c r="X129">
        <v>2.49866971348633</v>
      </c>
      <c r="Y129">
        <v>3.7531814726219799</v>
      </c>
    </row>
    <row r="130" spans="1:25" x14ac:dyDescent="0.35">
      <c r="A130" t="str">
        <f t="shared" si="4"/>
        <v>63_1</v>
      </c>
      <c r="B130">
        <v>1</v>
      </c>
      <c r="C130" s="1" t="s">
        <v>24</v>
      </c>
      <c r="D130" t="s">
        <v>6</v>
      </c>
      <c r="E130">
        <f t="shared" ref="E130:K161" si="6">IF(S130&lt;5,"S",L130)</f>
        <v>4.3846139233907323E-2</v>
      </c>
      <c r="F130">
        <f t="shared" si="6"/>
        <v>4.3905316330687463E-2</v>
      </c>
      <c r="G130">
        <f t="shared" si="6"/>
        <v>4.8397260370263984E-2</v>
      </c>
      <c r="H130">
        <f t="shared" si="6"/>
        <v>4.5356523527375861E-2</v>
      </c>
      <c r="I130">
        <f t="shared" si="6"/>
        <v>4.9755299252402602E-2</v>
      </c>
      <c r="J130">
        <f t="shared" si="6"/>
        <v>5.7838241057285106E-2</v>
      </c>
      <c r="K130">
        <f t="shared" si="6"/>
        <v>6.2630013249660901E-2</v>
      </c>
      <c r="L130">
        <v>4.3846139233907323E-2</v>
      </c>
      <c r="M130">
        <v>4.3905316330687463E-2</v>
      </c>
      <c r="N130">
        <v>4.8397260370263984E-2</v>
      </c>
      <c r="O130">
        <v>4.5356523527375861E-2</v>
      </c>
      <c r="P130">
        <v>4.9755299252402602E-2</v>
      </c>
      <c r="Q130">
        <v>5.7838241057285106E-2</v>
      </c>
      <c r="R130">
        <v>6.2630013249660901E-2</v>
      </c>
      <c r="S130">
        <v>1187.46070278928</v>
      </c>
      <c r="T130">
        <v>1490.6406620852999</v>
      </c>
      <c r="U130">
        <v>1474.24676347176</v>
      </c>
      <c r="V130">
        <v>1421.41772401144</v>
      </c>
      <c r="W130">
        <v>1621.0664582039201</v>
      </c>
      <c r="X130">
        <v>1986.4998365676799</v>
      </c>
      <c r="Y130">
        <v>1896.8728346139701</v>
      </c>
    </row>
    <row r="131" spans="1:25" x14ac:dyDescent="0.35">
      <c r="A131" t="str">
        <f t="shared" ref="A131:A193" si="7">C131&amp;"_"&amp;B131</f>
        <v>63_2</v>
      </c>
      <c r="B131">
        <v>2</v>
      </c>
      <c r="C131" s="1" t="s">
        <v>24</v>
      </c>
      <c r="D131" t="s">
        <v>7</v>
      </c>
      <c r="E131">
        <f t="shared" si="6"/>
        <v>7.4782832102275848E-2</v>
      </c>
      <c r="F131">
        <f t="shared" si="6"/>
        <v>7.4055993957220623E-2</v>
      </c>
      <c r="G131">
        <f t="shared" si="6"/>
        <v>6.6057418872944196E-2</v>
      </c>
      <c r="H131">
        <f t="shared" si="6"/>
        <v>6.6169787797673171E-2</v>
      </c>
      <c r="I131">
        <f t="shared" si="6"/>
        <v>6.6619200845606755E-2</v>
      </c>
      <c r="J131">
        <f t="shared" si="6"/>
        <v>8.5005733945222622E-2</v>
      </c>
      <c r="K131">
        <f t="shared" si="6"/>
        <v>8.3729675905752615E-2</v>
      </c>
      <c r="L131">
        <v>7.4782832102275848E-2</v>
      </c>
      <c r="M131">
        <v>7.4055993957220623E-2</v>
      </c>
      <c r="N131">
        <v>6.6057418872944196E-2</v>
      </c>
      <c r="O131">
        <v>6.6169787797673171E-2</v>
      </c>
      <c r="P131">
        <v>6.6619200845606755E-2</v>
      </c>
      <c r="Q131">
        <v>8.5005733945222622E-2</v>
      </c>
      <c r="R131">
        <v>8.3729675905752615E-2</v>
      </c>
      <c r="S131">
        <v>1056.7367680530699</v>
      </c>
      <c r="T131">
        <v>1020.6682662012601</v>
      </c>
      <c r="U131">
        <v>927.96098000751897</v>
      </c>
      <c r="V131">
        <v>906.90213569016203</v>
      </c>
      <c r="W131">
        <v>1122.9025688239899</v>
      </c>
      <c r="X131">
        <v>1208.3367839325099</v>
      </c>
      <c r="Y131">
        <v>1196.8242946790799</v>
      </c>
    </row>
    <row r="132" spans="1:25" x14ac:dyDescent="0.35">
      <c r="A132" t="str">
        <f t="shared" si="7"/>
        <v>63_3</v>
      </c>
      <c r="B132">
        <v>3</v>
      </c>
      <c r="C132" s="1" t="s">
        <v>24</v>
      </c>
      <c r="D132" t="s">
        <v>9</v>
      </c>
      <c r="E132">
        <f t="shared" si="6"/>
        <v>3.3511004350347637E-2</v>
      </c>
      <c r="F132">
        <f t="shared" si="6"/>
        <v>3.8169511460291503E-2</v>
      </c>
      <c r="G132">
        <f t="shared" si="6"/>
        <v>4.0126748757452396E-2</v>
      </c>
      <c r="H132">
        <f t="shared" si="6"/>
        <v>4.6608246262673625E-2</v>
      </c>
      <c r="I132">
        <f t="shared" si="6"/>
        <v>5.2873378436081774E-2</v>
      </c>
      <c r="J132">
        <f t="shared" si="6"/>
        <v>6.2357465409139799E-2</v>
      </c>
      <c r="K132">
        <f t="shared" si="6"/>
        <v>6.01080083928692E-2</v>
      </c>
      <c r="L132">
        <v>3.3511004350347637E-2</v>
      </c>
      <c r="M132">
        <v>3.8169511460291503E-2</v>
      </c>
      <c r="N132">
        <v>4.0126748757452396E-2</v>
      </c>
      <c r="O132">
        <v>4.6608246262673625E-2</v>
      </c>
      <c r="P132">
        <v>5.2873378436081774E-2</v>
      </c>
      <c r="Q132">
        <v>6.2357465409139799E-2</v>
      </c>
      <c r="R132">
        <v>6.01080083928692E-2</v>
      </c>
      <c r="S132">
        <v>531.36815889751801</v>
      </c>
      <c r="T132">
        <v>588.26329019430398</v>
      </c>
      <c r="U132">
        <v>611.09041023115503</v>
      </c>
      <c r="V132">
        <v>699.58376424870505</v>
      </c>
      <c r="W132">
        <v>942.92008191174</v>
      </c>
      <c r="X132">
        <v>966.71891199083996</v>
      </c>
      <c r="Y132">
        <v>771.57326660318802</v>
      </c>
    </row>
    <row r="133" spans="1:25" x14ac:dyDescent="0.35">
      <c r="A133" t="str">
        <f t="shared" si="7"/>
        <v>63_4</v>
      </c>
      <c r="B133">
        <v>4</v>
      </c>
      <c r="C133" s="1" t="s">
        <v>24</v>
      </c>
      <c r="D133" t="s">
        <v>14</v>
      </c>
      <c r="E133">
        <f t="shared" si="6"/>
        <v>1.4621210772974059E-2</v>
      </c>
      <c r="F133">
        <f t="shared" si="6"/>
        <v>1.3848667714831963E-2</v>
      </c>
      <c r="G133">
        <f t="shared" si="6"/>
        <v>1.5247227284707295E-2</v>
      </c>
      <c r="H133">
        <f t="shared" si="6"/>
        <v>1.4333000160316651E-2</v>
      </c>
      <c r="I133">
        <f t="shared" si="6"/>
        <v>1.8506227874107054E-2</v>
      </c>
      <c r="J133">
        <f t="shared" si="6"/>
        <v>2.5157197570295976E-2</v>
      </c>
      <c r="K133">
        <f t="shared" si="6"/>
        <v>2.8597353886848337E-2</v>
      </c>
      <c r="L133">
        <v>1.4621210772974059E-2</v>
      </c>
      <c r="M133">
        <v>1.3848667714831963E-2</v>
      </c>
      <c r="N133">
        <v>1.5247227284707295E-2</v>
      </c>
      <c r="O133">
        <v>1.4333000160316651E-2</v>
      </c>
      <c r="P133">
        <v>1.8506227874107054E-2</v>
      </c>
      <c r="Q133">
        <v>2.5157197570295976E-2</v>
      </c>
      <c r="R133">
        <v>2.8597353886848337E-2</v>
      </c>
      <c r="S133">
        <v>289.87353841163002</v>
      </c>
      <c r="T133">
        <v>303.64770520119799</v>
      </c>
      <c r="U133">
        <v>290.61224388155699</v>
      </c>
      <c r="V133">
        <v>288.11677731476499</v>
      </c>
      <c r="W133">
        <v>519.44971982773995</v>
      </c>
      <c r="X133">
        <v>540.110361687195</v>
      </c>
      <c r="Y133">
        <v>695.27369350068705</v>
      </c>
    </row>
    <row r="134" spans="1:25" x14ac:dyDescent="0.35">
      <c r="A134" t="str">
        <f t="shared" si="7"/>
        <v>63_5</v>
      </c>
      <c r="B134">
        <v>5</v>
      </c>
      <c r="C134" s="1" t="s">
        <v>24</v>
      </c>
      <c r="D134" t="s">
        <v>8</v>
      </c>
      <c r="E134">
        <f t="shared" si="6"/>
        <v>1.2707619153838556E-2</v>
      </c>
      <c r="F134">
        <f t="shared" si="6"/>
        <v>1.2493351393424149E-2</v>
      </c>
      <c r="G134">
        <f t="shared" si="6"/>
        <v>1.2791190751148613E-2</v>
      </c>
      <c r="H134">
        <f t="shared" si="6"/>
        <v>1.4833100217038479E-2</v>
      </c>
      <c r="I134">
        <f t="shared" si="6"/>
        <v>1.3804811661558595E-2</v>
      </c>
      <c r="J134">
        <f t="shared" si="6"/>
        <v>1.7004933530993891E-2</v>
      </c>
      <c r="K134">
        <f t="shared" si="6"/>
        <v>1.8477394308063364E-2</v>
      </c>
      <c r="L134">
        <v>1.2707619153838556E-2</v>
      </c>
      <c r="M134">
        <v>1.2493351393424149E-2</v>
      </c>
      <c r="N134">
        <v>1.2791190751148613E-2</v>
      </c>
      <c r="O134">
        <v>1.4833100217038479E-2</v>
      </c>
      <c r="P134">
        <v>1.3804811661558595E-2</v>
      </c>
      <c r="Q134">
        <v>1.7004933530993891E-2</v>
      </c>
      <c r="R134">
        <v>1.8477394308063364E-2</v>
      </c>
      <c r="S134">
        <v>349.05884565383798</v>
      </c>
      <c r="T134">
        <v>314.65723608750397</v>
      </c>
      <c r="U134">
        <v>395.493238126309</v>
      </c>
      <c r="V134">
        <v>394.59021098737497</v>
      </c>
      <c r="W134">
        <v>457.887498930059</v>
      </c>
      <c r="X134">
        <v>498.64174484742199</v>
      </c>
      <c r="Y134">
        <v>529.99994789761502</v>
      </c>
    </row>
    <row r="135" spans="1:25" x14ac:dyDescent="0.35">
      <c r="A135" t="str">
        <f t="shared" si="7"/>
        <v>63_6</v>
      </c>
      <c r="B135">
        <v>6</v>
      </c>
      <c r="C135" s="1" t="s">
        <v>24</v>
      </c>
      <c r="D135" t="s">
        <v>267</v>
      </c>
      <c r="E135">
        <f t="shared" si="6"/>
        <v>5.9182689172075684E-2</v>
      </c>
      <c r="F135">
        <f t="shared" si="6"/>
        <v>6.1815143709108754E-2</v>
      </c>
      <c r="G135">
        <f t="shared" si="6"/>
        <v>6.6464599221906104E-2</v>
      </c>
      <c r="H135">
        <f t="shared" si="6"/>
        <v>7.5796718223157394E-2</v>
      </c>
      <c r="I135">
        <f t="shared" si="6"/>
        <v>7.1181069362571861E-2</v>
      </c>
      <c r="J135">
        <f t="shared" si="6"/>
        <v>8.2483974041710165E-2</v>
      </c>
      <c r="K135">
        <f t="shared" si="6"/>
        <v>8.3731248821580284E-2</v>
      </c>
      <c r="L135">
        <v>5.9182689172075684E-2</v>
      </c>
      <c r="M135">
        <v>6.1815143709108754E-2</v>
      </c>
      <c r="N135">
        <v>6.6464599221906104E-2</v>
      </c>
      <c r="O135">
        <v>7.5796718223157394E-2</v>
      </c>
      <c r="P135">
        <v>7.1181069362571861E-2</v>
      </c>
      <c r="Q135">
        <v>8.2483974041710165E-2</v>
      </c>
      <c r="R135">
        <v>8.3731248821580284E-2</v>
      </c>
      <c r="S135">
        <v>422.82935732378098</v>
      </c>
      <c r="T135">
        <v>317.14907266689801</v>
      </c>
      <c r="U135">
        <v>432.463337965638</v>
      </c>
      <c r="V135">
        <v>500.28396028786199</v>
      </c>
      <c r="W135">
        <v>429.55935501728902</v>
      </c>
      <c r="X135">
        <v>471.23877845716999</v>
      </c>
      <c r="Y135">
        <v>499.389311347741</v>
      </c>
    </row>
    <row r="136" spans="1:25" x14ac:dyDescent="0.35">
      <c r="A136" t="str">
        <f t="shared" si="7"/>
        <v>63_7</v>
      </c>
      <c r="B136">
        <v>7</v>
      </c>
      <c r="C136" s="1" t="s">
        <v>24</v>
      </c>
      <c r="D136" t="s">
        <v>268</v>
      </c>
      <c r="E136">
        <f t="shared" si="6"/>
        <v>5.114827266216717E-2</v>
      </c>
      <c r="F136">
        <f t="shared" si="6"/>
        <v>4.0265542085784409E-2</v>
      </c>
      <c r="G136">
        <f t="shared" si="6"/>
        <v>3.6105623745436383E-2</v>
      </c>
      <c r="H136">
        <f t="shared" si="6"/>
        <v>3.9203797750556435E-2</v>
      </c>
      <c r="I136">
        <f t="shared" si="6"/>
        <v>4.1258752321210963E-2</v>
      </c>
      <c r="J136">
        <f t="shared" si="6"/>
        <v>5.1666849144991325E-2</v>
      </c>
      <c r="K136">
        <f t="shared" si="6"/>
        <v>5.8287772842985766E-2</v>
      </c>
      <c r="L136">
        <v>5.114827266216717E-2</v>
      </c>
      <c r="M136">
        <v>4.0265542085784409E-2</v>
      </c>
      <c r="N136">
        <v>3.6105623745436383E-2</v>
      </c>
      <c r="O136">
        <v>3.9203797750556435E-2</v>
      </c>
      <c r="P136">
        <v>4.1258752321210963E-2</v>
      </c>
      <c r="Q136">
        <v>5.1666849144991325E-2</v>
      </c>
      <c r="R136">
        <v>5.8287772842985766E-2</v>
      </c>
      <c r="S136">
        <v>167.46454632385399</v>
      </c>
      <c r="T136">
        <v>127.809034630466</v>
      </c>
      <c r="U136">
        <v>156.15982913764299</v>
      </c>
      <c r="V136">
        <v>174.236394345251</v>
      </c>
      <c r="W136">
        <v>179.316378863192</v>
      </c>
      <c r="X136">
        <v>205.94090561621701</v>
      </c>
      <c r="Y136">
        <v>241.05600998284299</v>
      </c>
    </row>
    <row r="137" spans="1:25" x14ac:dyDescent="0.35">
      <c r="A137" t="str">
        <f t="shared" si="7"/>
        <v>63_8</v>
      </c>
      <c r="B137">
        <v>8</v>
      </c>
      <c r="C137" s="1" t="s">
        <v>24</v>
      </c>
      <c r="D137" t="s">
        <v>15</v>
      </c>
      <c r="E137">
        <f t="shared" si="6"/>
        <v>1.1124908190617011E-3</v>
      </c>
      <c r="F137">
        <f t="shared" si="6"/>
        <v>9.2262132919297137E-4</v>
      </c>
      <c r="G137">
        <f t="shared" si="6"/>
        <v>8.3456857735789277E-4</v>
      </c>
      <c r="H137">
        <f t="shared" si="6"/>
        <v>1.0016956568324514E-3</v>
      </c>
      <c r="I137">
        <f t="shared" si="6"/>
        <v>1.1714458519663678E-3</v>
      </c>
      <c r="J137">
        <f t="shared" si="6"/>
        <v>1.437709387457623E-3</v>
      </c>
      <c r="K137">
        <f t="shared" si="6"/>
        <v>1.5210889034098418E-3</v>
      </c>
      <c r="L137">
        <v>1.1124908190617011E-3</v>
      </c>
      <c r="M137">
        <v>9.2262132919297137E-4</v>
      </c>
      <c r="N137">
        <v>8.3456857735789277E-4</v>
      </c>
      <c r="O137">
        <v>1.0016956568324514E-3</v>
      </c>
      <c r="P137">
        <v>1.1714458519663678E-3</v>
      </c>
      <c r="Q137">
        <v>1.437709387457623E-3</v>
      </c>
      <c r="R137">
        <v>1.5210889034098418E-3</v>
      </c>
      <c r="S137">
        <v>75.798845900563407</v>
      </c>
      <c r="T137">
        <v>79.668572100779897</v>
      </c>
      <c r="U137">
        <v>85.926307806827793</v>
      </c>
      <c r="V137">
        <v>87.633171097002901</v>
      </c>
      <c r="W137">
        <v>103.749787717121</v>
      </c>
      <c r="X137">
        <v>127.26990437657101</v>
      </c>
      <c r="Y137">
        <v>164.23782462148</v>
      </c>
    </row>
    <row r="138" spans="1:25" x14ac:dyDescent="0.35">
      <c r="A138" t="str">
        <f t="shared" si="7"/>
        <v>63_9</v>
      </c>
      <c r="B138">
        <v>9</v>
      </c>
      <c r="C138" s="1" t="s">
        <v>24</v>
      </c>
      <c r="D138" t="s">
        <v>10</v>
      </c>
      <c r="E138">
        <f t="shared" si="6"/>
        <v>1.0002187334105822E-2</v>
      </c>
      <c r="F138">
        <f t="shared" si="6"/>
        <v>1.057476255006903E-2</v>
      </c>
      <c r="G138">
        <f t="shared" si="6"/>
        <v>1.1699087979765278E-2</v>
      </c>
      <c r="H138">
        <f t="shared" si="6"/>
        <v>1.2839143530090559E-2</v>
      </c>
      <c r="I138">
        <f t="shared" si="6"/>
        <v>1.4246625097927589E-2</v>
      </c>
      <c r="J138">
        <f t="shared" si="6"/>
        <v>1.6261556281277751E-2</v>
      </c>
      <c r="K138">
        <f t="shared" si="6"/>
        <v>1.6581804061257494E-2</v>
      </c>
      <c r="L138">
        <v>1.0002187334105822E-2</v>
      </c>
      <c r="M138">
        <v>1.057476255006903E-2</v>
      </c>
      <c r="N138">
        <v>1.1699087979765278E-2</v>
      </c>
      <c r="O138">
        <v>1.2839143530090559E-2</v>
      </c>
      <c r="P138">
        <v>1.4246625097927589E-2</v>
      </c>
      <c r="Q138">
        <v>1.6261556281277751E-2</v>
      </c>
      <c r="R138">
        <v>1.6581804061257494E-2</v>
      </c>
      <c r="S138">
        <v>89.180299499846001</v>
      </c>
      <c r="T138">
        <v>120.717571582915</v>
      </c>
      <c r="U138">
        <v>90.265224331978104</v>
      </c>
      <c r="V138">
        <v>135.63989096001799</v>
      </c>
      <c r="W138">
        <v>131.88621044101899</v>
      </c>
      <c r="X138">
        <v>160.56723001353001</v>
      </c>
      <c r="Y138">
        <v>148.05496894040499</v>
      </c>
    </row>
    <row r="139" spans="1:25" x14ac:dyDescent="0.35">
      <c r="A139" t="str">
        <f t="shared" si="7"/>
        <v>63_10</v>
      </c>
      <c r="B139">
        <v>10</v>
      </c>
      <c r="C139" s="1" t="s">
        <v>24</v>
      </c>
      <c r="D139" t="s">
        <v>5</v>
      </c>
      <c r="E139">
        <f t="shared" si="6"/>
        <v>5.1090719340273316E-2</v>
      </c>
      <c r="F139">
        <f t="shared" si="6"/>
        <v>6.9597740274452452E-2</v>
      </c>
      <c r="G139">
        <f t="shared" si="6"/>
        <v>5.8527592174610524E-2</v>
      </c>
      <c r="H139">
        <f t="shared" si="6"/>
        <v>7.1313093686798973E-2</v>
      </c>
      <c r="I139">
        <f t="shared" si="6"/>
        <v>7.3371597040493619E-2</v>
      </c>
      <c r="J139">
        <f t="shared" si="6"/>
        <v>7.8640051199676542E-2</v>
      </c>
      <c r="K139">
        <f t="shared" si="6"/>
        <v>8.7919583318354338E-2</v>
      </c>
      <c r="L139">
        <v>5.1090719340273316E-2</v>
      </c>
      <c r="M139">
        <v>6.9597740274452452E-2</v>
      </c>
      <c r="N139">
        <v>5.8527592174610524E-2</v>
      </c>
      <c r="O139">
        <v>7.1313093686798973E-2</v>
      </c>
      <c r="P139">
        <v>7.3371597040493619E-2</v>
      </c>
      <c r="Q139">
        <v>7.8640051199676542E-2</v>
      </c>
      <c r="R139">
        <v>8.7919583318354338E-2</v>
      </c>
      <c r="S139">
        <v>101.26854825699</v>
      </c>
      <c r="T139">
        <v>127.51941909084699</v>
      </c>
      <c r="U139">
        <v>100.175019618435</v>
      </c>
      <c r="V139">
        <v>142.59346421298</v>
      </c>
      <c r="W139">
        <v>122.122081160919</v>
      </c>
      <c r="X139">
        <v>134.01031021840899</v>
      </c>
      <c r="Y139">
        <v>121.741543812869</v>
      </c>
    </row>
    <row r="140" spans="1:25" x14ac:dyDescent="0.35">
      <c r="A140" t="str">
        <f t="shared" si="7"/>
        <v>63_11</v>
      </c>
      <c r="B140">
        <v>11</v>
      </c>
      <c r="C140" s="1" t="s">
        <v>24</v>
      </c>
      <c r="D140" t="s">
        <v>4</v>
      </c>
      <c r="E140">
        <f t="shared" si="6"/>
        <v>4.9301148120327584E-2</v>
      </c>
      <c r="F140">
        <f t="shared" si="6"/>
        <v>5.7110831316039237E-2</v>
      </c>
      <c r="G140">
        <f t="shared" si="6"/>
        <v>5.3486745462326582E-2</v>
      </c>
      <c r="H140">
        <f t="shared" si="6"/>
        <v>5.1924032952914208E-2</v>
      </c>
      <c r="I140">
        <f t="shared" si="6"/>
        <v>5.1113278385161248E-2</v>
      </c>
      <c r="J140">
        <f t="shared" si="6"/>
        <v>4.698506136055304E-2</v>
      </c>
      <c r="K140">
        <f t="shared" si="6"/>
        <v>4.533156107832656E-2</v>
      </c>
      <c r="L140">
        <v>4.9301148120327584E-2</v>
      </c>
      <c r="M140">
        <v>5.7110831316039237E-2</v>
      </c>
      <c r="N140">
        <v>5.3486745462326582E-2</v>
      </c>
      <c r="O140">
        <v>5.1924032952914208E-2</v>
      </c>
      <c r="P140">
        <v>5.1113278385161248E-2</v>
      </c>
      <c r="Q140">
        <v>4.698506136055304E-2</v>
      </c>
      <c r="R140">
        <v>4.533156107832656E-2</v>
      </c>
      <c r="S140">
        <v>104.555657832016</v>
      </c>
      <c r="T140">
        <v>133.24817307408901</v>
      </c>
      <c r="U140">
        <v>124.419573509827</v>
      </c>
      <c r="V140">
        <v>114.68854647772299</v>
      </c>
      <c r="W140">
        <v>111.912279268886</v>
      </c>
      <c r="X140">
        <v>88.442589184135898</v>
      </c>
      <c r="Y140">
        <v>100.693442411729</v>
      </c>
    </row>
    <row r="141" spans="1:25" x14ac:dyDescent="0.35">
      <c r="A141" t="str">
        <f t="shared" si="7"/>
        <v>63_12</v>
      </c>
      <c r="B141">
        <v>12</v>
      </c>
      <c r="C141" s="1" t="s">
        <v>24</v>
      </c>
      <c r="D141" t="s">
        <v>12</v>
      </c>
      <c r="E141">
        <f t="shared" si="6"/>
        <v>5.4505705491658943E-3</v>
      </c>
      <c r="F141">
        <f t="shared" si="6"/>
        <v>6.8022798429765172E-3</v>
      </c>
      <c r="G141">
        <f t="shared" si="6"/>
        <v>4.042142746098311E-3</v>
      </c>
      <c r="H141">
        <f t="shared" si="6"/>
        <v>6.1521814784997811E-3</v>
      </c>
      <c r="I141">
        <f t="shared" si="6"/>
        <v>5.8181566930019663E-3</v>
      </c>
      <c r="J141">
        <f t="shared" si="6"/>
        <v>7.9922199646884368E-3</v>
      </c>
      <c r="K141">
        <f t="shared" si="6"/>
        <v>1.0722742019722004E-2</v>
      </c>
      <c r="L141">
        <v>5.4505705491658943E-3</v>
      </c>
      <c r="M141">
        <v>6.8022798429765172E-3</v>
      </c>
      <c r="N141">
        <v>4.042142746098311E-3</v>
      </c>
      <c r="O141">
        <v>6.1521814784997811E-3</v>
      </c>
      <c r="P141">
        <v>5.8181566930019663E-3</v>
      </c>
      <c r="Q141">
        <v>7.9922199646884368E-3</v>
      </c>
      <c r="R141">
        <v>1.0722742019722004E-2</v>
      </c>
      <c r="S141">
        <v>29.032547458177699</v>
      </c>
      <c r="T141">
        <v>32.606761299917501</v>
      </c>
      <c r="U141">
        <v>24.218774070528902</v>
      </c>
      <c r="V141">
        <v>36.420557500247099</v>
      </c>
      <c r="W141">
        <v>45.860957024125099</v>
      </c>
      <c r="X141">
        <v>51.7173000730876</v>
      </c>
      <c r="Y141">
        <v>67.662093536973302</v>
      </c>
    </row>
    <row r="142" spans="1:25" x14ac:dyDescent="0.35">
      <c r="A142" t="str">
        <f t="shared" si="7"/>
        <v>63_13</v>
      </c>
      <c r="B142">
        <v>13</v>
      </c>
      <c r="C142" s="1" t="s">
        <v>24</v>
      </c>
      <c r="D142" t="s">
        <v>16</v>
      </c>
      <c r="E142">
        <f t="shared" si="6"/>
        <v>2.1578492415129905E-3</v>
      </c>
      <c r="F142">
        <f t="shared" si="6"/>
        <v>1.6293948918520277E-3</v>
      </c>
      <c r="G142">
        <f t="shared" si="6"/>
        <v>1.2751261491691613E-3</v>
      </c>
      <c r="H142">
        <f t="shared" si="6"/>
        <v>1.6257686393594656E-3</v>
      </c>
      <c r="I142">
        <f t="shared" si="6"/>
        <v>3.1458231147851938E-3</v>
      </c>
      <c r="J142">
        <f t="shared" si="6"/>
        <v>4.8177731539142746E-3</v>
      </c>
      <c r="K142">
        <f t="shared" si="6"/>
        <v>5.6145866356067369E-3</v>
      </c>
      <c r="L142">
        <v>2.1578492415129905E-3</v>
      </c>
      <c r="M142">
        <v>1.6293948918520277E-3</v>
      </c>
      <c r="N142">
        <v>1.2751261491691613E-3</v>
      </c>
      <c r="O142">
        <v>1.6257686393594656E-3</v>
      </c>
      <c r="P142">
        <v>3.1458231147851938E-3</v>
      </c>
      <c r="Q142">
        <v>4.8177731539142746E-3</v>
      </c>
      <c r="R142">
        <v>5.6145866356067369E-3</v>
      </c>
      <c r="S142">
        <v>14.6495356650248</v>
      </c>
      <c r="T142">
        <v>11.754654807416101</v>
      </c>
      <c r="U142">
        <v>11.7756981217437</v>
      </c>
      <c r="V142">
        <v>25.894078330925002</v>
      </c>
      <c r="W142">
        <v>37.214104757053299</v>
      </c>
      <c r="X142">
        <v>65.238916324910704</v>
      </c>
      <c r="Y142">
        <v>55.124900112482102</v>
      </c>
    </row>
    <row r="143" spans="1:25" x14ac:dyDescent="0.35">
      <c r="A143" t="str">
        <f t="shared" si="7"/>
        <v>63_14</v>
      </c>
      <c r="B143">
        <v>14</v>
      </c>
      <c r="C143" s="1" t="s">
        <v>24</v>
      </c>
      <c r="D143" t="s">
        <v>13</v>
      </c>
      <c r="E143">
        <f t="shared" si="6"/>
        <v>1.5986227002168694E-2</v>
      </c>
      <c r="F143">
        <f t="shared" si="6"/>
        <v>1.9580268802437656E-2</v>
      </c>
      <c r="G143">
        <f t="shared" si="6"/>
        <v>2.1493854449262297E-2</v>
      </c>
      <c r="H143">
        <f t="shared" si="6"/>
        <v>2.2300929387435515E-2</v>
      </c>
      <c r="I143">
        <f t="shared" si="6"/>
        <v>2.2907406809236121E-2</v>
      </c>
      <c r="J143">
        <f t="shared" si="6"/>
        <v>2.9406140702398574E-2</v>
      </c>
      <c r="K143">
        <f t="shared" si="6"/>
        <v>2.987834027847441E-2</v>
      </c>
      <c r="L143">
        <v>1.5986227002168694E-2</v>
      </c>
      <c r="M143">
        <v>1.9580268802437656E-2</v>
      </c>
      <c r="N143">
        <v>2.1493854449262297E-2</v>
      </c>
      <c r="O143">
        <v>2.2300929387435515E-2</v>
      </c>
      <c r="P143">
        <v>2.2907406809236121E-2</v>
      </c>
      <c r="Q143">
        <v>2.9406140702398574E-2</v>
      </c>
      <c r="R143">
        <v>2.987834027847441E-2</v>
      </c>
      <c r="S143">
        <v>33.402099380507103</v>
      </c>
      <c r="T143">
        <v>39.939022354484102</v>
      </c>
      <c r="U143">
        <v>39.115979493078299</v>
      </c>
      <c r="V143">
        <v>42.260213889982403</v>
      </c>
      <c r="W143">
        <v>50.977902221861598</v>
      </c>
      <c r="X143">
        <v>56.423091137819</v>
      </c>
      <c r="Y143">
        <v>48.036406240819197</v>
      </c>
    </row>
    <row r="144" spans="1:25" x14ac:dyDescent="0.35">
      <c r="A144" t="str">
        <f t="shared" si="7"/>
        <v>63_15</v>
      </c>
      <c r="B144">
        <v>15</v>
      </c>
      <c r="C144" s="1" t="s">
        <v>24</v>
      </c>
      <c r="D144" t="s">
        <v>11</v>
      </c>
      <c r="E144">
        <f t="shared" si="6"/>
        <v>1.5350922802341353E-2</v>
      </c>
      <c r="F144">
        <f t="shared" si="6"/>
        <v>1.7186316874670267E-2</v>
      </c>
      <c r="G144">
        <f t="shared" si="6"/>
        <v>1.4874630998654928E-2</v>
      </c>
      <c r="H144">
        <f t="shared" si="6"/>
        <v>6.2348553954394269E-3</v>
      </c>
      <c r="I144">
        <f t="shared" si="6"/>
        <v>6.6615360810209634E-3</v>
      </c>
      <c r="J144">
        <f t="shared" si="6"/>
        <v>5.7514697348966378E-3</v>
      </c>
      <c r="K144">
        <f t="shared" si="6"/>
        <v>3.5795626477322729E-3</v>
      </c>
      <c r="L144">
        <v>1.5350922802341353E-2</v>
      </c>
      <c r="M144">
        <v>1.7186316874670267E-2</v>
      </c>
      <c r="N144">
        <v>1.4874630998654928E-2</v>
      </c>
      <c r="O144">
        <v>6.2348553954394269E-3</v>
      </c>
      <c r="P144">
        <v>6.6615360810209634E-3</v>
      </c>
      <c r="Q144">
        <v>5.7514697348966378E-3</v>
      </c>
      <c r="R144">
        <v>3.5795626477322729E-3</v>
      </c>
      <c r="S144">
        <v>74.676314492401204</v>
      </c>
      <c r="T144">
        <v>100.678075186781</v>
      </c>
      <c r="U144">
        <v>29.5069008744549</v>
      </c>
      <c r="V144">
        <v>31.320482372184198</v>
      </c>
      <c r="W144">
        <v>29.770718833533099</v>
      </c>
      <c r="X144">
        <v>17.429303736387698</v>
      </c>
      <c r="Y144">
        <v>11.6706573998195</v>
      </c>
    </row>
    <row r="145" spans="1:25" x14ac:dyDescent="0.35">
      <c r="A145" t="str">
        <f t="shared" si="7"/>
        <v>63_16</v>
      </c>
      <c r="B145">
        <v>16</v>
      </c>
      <c r="C145" s="1" t="s">
        <v>24</v>
      </c>
      <c r="D145" t="s">
        <v>3</v>
      </c>
      <c r="E145">
        <f t="shared" si="6"/>
        <v>1.505557524481878E-2</v>
      </c>
      <c r="F145">
        <f t="shared" si="6"/>
        <v>2.0787678927237374E-2</v>
      </c>
      <c r="G145">
        <f t="shared" si="6"/>
        <v>1.5556714825097382E-2</v>
      </c>
      <c r="H145">
        <f t="shared" si="6"/>
        <v>1.2637269991910526E-2</v>
      </c>
      <c r="I145">
        <f t="shared" si="6"/>
        <v>6.3042598020741627E-3</v>
      </c>
      <c r="J145">
        <f t="shared" si="6"/>
        <v>7.3536559912696434E-3</v>
      </c>
      <c r="K145">
        <f t="shared" si="6"/>
        <v>7.1428384948780295E-3</v>
      </c>
      <c r="L145">
        <v>1.505557524481878E-2</v>
      </c>
      <c r="M145">
        <v>2.0787678927237374E-2</v>
      </c>
      <c r="N145">
        <v>1.5556714825097382E-2</v>
      </c>
      <c r="O145">
        <v>1.2637269991910526E-2</v>
      </c>
      <c r="P145">
        <v>6.3042598020741627E-3</v>
      </c>
      <c r="Q145">
        <v>7.3536559912696434E-3</v>
      </c>
      <c r="R145">
        <v>7.1428384948780295E-3</v>
      </c>
      <c r="S145">
        <v>27.081685784349698</v>
      </c>
      <c r="T145">
        <v>48.633605294316503</v>
      </c>
      <c r="U145">
        <v>25.476985609622702</v>
      </c>
      <c r="V145">
        <v>19.9583932775611</v>
      </c>
      <c r="W145">
        <v>8.6112546516792001</v>
      </c>
      <c r="X145">
        <v>18.3121860263572</v>
      </c>
      <c r="Y145">
        <v>10.022019791588001</v>
      </c>
    </row>
    <row r="146" spans="1:25" x14ac:dyDescent="0.35">
      <c r="A146" t="str">
        <f t="shared" si="7"/>
        <v>69_1</v>
      </c>
      <c r="B146">
        <v>1</v>
      </c>
      <c r="C146" s="1" t="s">
        <v>25</v>
      </c>
      <c r="D146" t="s">
        <v>7</v>
      </c>
      <c r="E146">
        <f t="shared" si="6"/>
        <v>9.7082621356527676E-2</v>
      </c>
      <c r="F146">
        <f t="shared" si="6"/>
        <v>9.545262030969609E-2</v>
      </c>
      <c r="G146">
        <f t="shared" si="6"/>
        <v>9.2877891218956649E-2</v>
      </c>
      <c r="H146">
        <f t="shared" si="6"/>
        <v>9.5439984127094951E-2</v>
      </c>
      <c r="I146">
        <f t="shared" si="6"/>
        <v>0.10800478473912221</v>
      </c>
      <c r="J146">
        <f t="shared" si="6"/>
        <v>0.13869874594934528</v>
      </c>
      <c r="K146">
        <f t="shared" si="6"/>
        <v>0.14329241272598209</v>
      </c>
      <c r="L146">
        <v>9.7082621356527676E-2</v>
      </c>
      <c r="M146">
        <v>9.545262030969609E-2</v>
      </c>
      <c r="N146">
        <v>9.2877891218956649E-2</v>
      </c>
      <c r="O146">
        <v>9.5439984127094951E-2</v>
      </c>
      <c r="P146">
        <v>0.10800478473912221</v>
      </c>
      <c r="Q146">
        <v>0.13869874594934528</v>
      </c>
      <c r="R146">
        <v>0.14329241272598209</v>
      </c>
      <c r="S146">
        <v>4498.3015416041098</v>
      </c>
      <c r="T146">
        <v>4826.9909601249301</v>
      </c>
      <c r="U146">
        <v>4635.0490469757397</v>
      </c>
      <c r="V146">
        <v>4952.4924034414198</v>
      </c>
      <c r="W146">
        <v>6529.4986336069996</v>
      </c>
      <c r="X146">
        <v>8271.2211924984895</v>
      </c>
      <c r="Y146">
        <v>7928.7178955135796</v>
      </c>
    </row>
    <row r="147" spans="1:25" x14ac:dyDescent="0.35">
      <c r="A147" t="str">
        <f t="shared" si="7"/>
        <v>69_2</v>
      </c>
      <c r="B147">
        <v>2</v>
      </c>
      <c r="C147" s="1" t="s">
        <v>25</v>
      </c>
      <c r="D147" t="s">
        <v>6</v>
      </c>
      <c r="E147">
        <f t="shared" si="6"/>
        <v>6.8380010807125358E-2</v>
      </c>
      <c r="F147">
        <f t="shared" si="6"/>
        <v>6.8337329755906021E-2</v>
      </c>
      <c r="G147">
        <f t="shared" si="6"/>
        <v>7.0155935097134164E-2</v>
      </c>
      <c r="H147">
        <f t="shared" si="6"/>
        <v>7.1654629126761488E-2</v>
      </c>
      <c r="I147">
        <f t="shared" si="6"/>
        <v>7.6669174757995784E-2</v>
      </c>
      <c r="J147">
        <f t="shared" si="6"/>
        <v>8.8918440509175439E-2</v>
      </c>
      <c r="K147">
        <f t="shared" si="6"/>
        <v>9.1786919686960913E-2</v>
      </c>
      <c r="L147">
        <v>6.8380010807125358E-2</v>
      </c>
      <c r="M147">
        <v>6.8337329755906021E-2</v>
      </c>
      <c r="N147">
        <v>7.0155935097134164E-2</v>
      </c>
      <c r="O147">
        <v>7.1654629126761488E-2</v>
      </c>
      <c r="P147">
        <v>7.6669174757995784E-2</v>
      </c>
      <c r="Q147">
        <v>8.8918440509175439E-2</v>
      </c>
      <c r="R147">
        <v>9.1786919686960913E-2</v>
      </c>
      <c r="S147">
        <v>4031.6965091673901</v>
      </c>
      <c r="T147">
        <v>4308.5213355793403</v>
      </c>
      <c r="U147">
        <v>4366.9244869556696</v>
      </c>
      <c r="V147">
        <v>4641.6528982391501</v>
      </c>
      <c r="W147">
        <v>5126.7280160234404</v>
      </c>
      <c r="X147">
        <v>6089.5890896790997</v>
      </c>
      <c r="Y147">
        <v>5629.3019057565098</v>
      </c>
    </row>
    <row r="148" spans="1:25" x14ac:dyDescent="0.35">
      <c r="A148" t="str">
        <f t="shared" si="7"/>
        <v>69_3</v>
      </c>
      <c r="B148">
        <v>3</v>
      </c>
      <c r="C148" s="1" t="s">
        <v>25</v>
      </c>
      <c r="D148" t="s">
        <v>9</v>
      </c>
      <c r="E148">
        <f t="shared" si="6"/>
        <v>4.9200582746947184E-2</v>
      </c>
      <c r="F148">
        <f t="shared" si="6"/>
        <v>5.3565305829513563E-2</v>
      </c>
      <c r="G148">
        <f t="shared" si="6"/>
        <v>5.7281421860553391E-2</v>
      </c>
      <c r="H148">
        <f t="shared" si="6"/>
        <v>6.4278022851873923E-2</v>
      </c>
      <c r="I148">
        <f t="shared" si="6"/>
        <v>7.5628513765382821E-2</v>
      </c>
      <c r="J148">
        <f t="shared" si="6"/>
        <v>8.7840090541090252E-2</v>
      </c>
      <c r="K148">
        <f t="shared" si="6"/>
        <v>9.406236522333547E-2</v>
      </c>
      <c r="L148">
        <v>4.9200582746947184E-2</v>
      </c>
      <c r="M148">
        <v>5.3565305829513563E-2</v>
      </c>
      <c r="N148">
        <v>5.7281421860553391E-2</v>
      </c>
      <c r="O148">
        <v>6.4278022851873923E-2</v>
      </c>
      <c r="P148">
        <v>7.5628513765382821E-2</v>
      </c>
      <c r="Q148">
        <v>8.7840090541090252E-2</v>
      </c>
      <c r="R148">
        <v>9.406236522333547E-2</v>
      </c>
      <c r="S148">
        <v>2743.7274391764099</v>
      </c>
      <c r="T148">
        <v>3161.81003209755</v>
      </c>
      <c r="U148">
        <v>3254.1205579172702</v>
      </c>
      <c r="V148">
        <v>3990.84096123671</v>
      </c>
      <c r="W148">
        <v>4854.17571155105</v>
      </c>
      <c r="X148">
        <v>5625.1425782244396</v>
      </c>
      <c r="Y148">
        <v>5492.9827420276797</v>
      </c>
    </row>
    <row r="149" spans="1:25" x14ac:dyDescent="0.35">
      <c r="A149" t="str">
        <f t="shared" si="7"/>
        <v>69_4</v>
      </c>
      <c r="B149">
        <v>4</v>
      </c>
      <c r="C149" s="1" t="s">
        <v>25</v>
      </c>
      <c r="D149" t="s">
        <v>14</v>
      </c>
      <c r="E149">
        <f t="shared" si="6"/>
        <v>1.769585105941774E-2</v>
      </c>
      <c r="F149">
        <f t="shared" si="6"/>
        <v>1.6995812720625423E-2</v>
      </c>
      <c r="G149">
        <f t="shared" si="6"/>
        <v>1.8816863725108223E-2</v>
      </c>
      <c r="H149">
        <f t="shared" si="6"/>
        <v>2.1273856622347858E-2</v>
      </c>
      <c r="I149">
        <f t="shared" si="6"/>
        <v>2.6227125152852852E-2</v>
      </c>
      <c r="J149">
        <f t="shared" si="6"/>
        <v>2.6066585149767875E-2</v>
      </c>
      <c r="K149">
        <f t="shared" si="6"/>
        <v>3.1060657372228535E-2</v>
      </c>
      <c r="L149">
        <v>1.769585105941774E-2</v>
      </c>
      <c r="M149">
        <v>1.6995812720625423E-2</v>
      </c>
      <c r="N149">
        <v>1.8816863725108223E-2</v>
      </c>
      <c r="O149">
        <v>2.1273856622347858E-2</v>
      </c>
      <c r="P149">
        <v>2.6227125152852852E-2</v>
      </c>
      <c r="Q149">
        <v>2.6066585149767875E-2</v>
      </c>
      <c r="R149">
        <v>3.1060657372228535E-2</v>
      </c>
      <c r="S149">
        <v>1723.4413043499101</v>
      </c>
      <c r="T149">
        <v>2064.8637336350798</v>
      </c>
      <c r="U149">
        <v>2013.1422922583599</v>
      </c>
      <c r="V149">
        <v>3119.0990713061001</v>
      </c>
      <c r="W149">
        <v>2521.5452499339899</v>
      </c>
      <c r="X149">
        <v>3472.7051202532398</v>
      </c>
      <c r="Y149">
        <v>4600.2707750566797</v>
      </c>
    </row>
    <row r="150" spans="1:25" x14ac:dyDescent="0.35">
      <c r="A150" t="str">
        <f t="shared" si="7"/>
        <v>69_5</v>
      </c>
      <c r="B150">
        <v>5</v>
      </c>
      <c r="C150" s="1" t="s">
        <v>25</v>
      </c>
      <c r="D150" t="s">
        <v>8</v>
      </c>
      <c r="E150">
        <f t="shared" si="6"/>
        <v>2.2179594267213179E-2</v>
      </c>
      <c r="F150">
        <f t="shared" si="6"/>
        <v>2.1773128308270304E-2</v>
      </c>
      <c r="G150">
        <f t="shared" si="6"/>
        <v>2.4275800145488503E-2</v>
      </c>
      <c r="H150">
        <f t="shared" si="6"/>
        <v>2.6466391039403341E-2</v>
      </c>
      <c r="I150">
        <f t="shared" si="6"/>
        <v>2.8264878969200231E-2</v>
      </c>
      <c r="J150">
        <f t="shared" si="6"/>
        <v>3.1438924693352625E-2</v>
      </c>
      <c r="K150">
        <f t="shared" si="6"/>
        <v>3.22558390715681E-2</v>
      </c>
      <c r="L150">
        <v>2.2179594267213179E-2</v>
      </c>
      <c r="M150">
        <v>2.1773128308270304E-2</v>
      </c>
      <c r="N150">
        <v>2.4275800145488503E-2</v>
      </c>
      <c r="O150">
        <v>2.6466391039403341E-2</v>
      </c>
      <c r="P150">
        <v>2.8264878969200231E-2</v>
      </c>
      <c r="Q150">
        <v>3.1438924693352625E-2</v>
      </c>
      <c r="R150">
        <v>3.22558390715681E-2</v>
      </c>
      <c r="S150">
        <v>2275.0433709428899</v>
      </c>
      <c r="T150">
        <v>2587.77378910476</v>
      </c>
      <c r="U150">
        <v>2537.4442109961501</v>
      </c>
      <c r="V150">
        <v>2893.8934343938199</v>
      </c>
      <c r="W150">
        <v>3338.9410370415799</v>
      </c>
      <c r="X150">
        <v>3577.0278415825501</v>
      </c>
      <c r="Y150">
        <v>3637.98885967566</v>
      </c>
    </row>
    <row r="151" spans="1:25" x14ac:dyDescent="0.35">
      <c r="A151" t="str">
        <f t="shared" si="7"/>
        <v>69_6</v>
      </c>
      <c r="B151">
        <v>6</v>
      </c>
      <c r="C151" s="1" t="s">
        <v>25</v>
      </c>
      <c r="D151" t="s">
        <v>4</v>
      </c>
      <c r="E151">
        <f t="shared" si="6"/>
        <v>8.6280223770873826E-2</v>
      </c>
      <c r="F151">
        <f t="shared" si="6"/>
        <v>7.7760772298254316E-2</v>
      </c>
      <c r="G151">
        <f t="shared" si="6"/>
        <v>7.9264942344339617E-2</v>
      </c>
      <c r="H151">
        <f t="shared" si="6"/>
        <v>8.8236334750592504E-2</v>
      </c>
      <c r="I151">
        <f t="shared" si="6"/>
        <v>0.1029875406270373</v>
      </c>
      <c r="J151">
        <f t="shared" si="6"/>
        <v>0.11607296286711329</v>
      </c>
      <c r="K151">
        <f t="shared" si="6"/>
        <v>0.11894230465074306</v>
      </c>
      <c r="L151">
        <v>8.6280223770873826E-2</v>
      </c>
      <c r="M151">
        <v>7.7760772298254316E-2</v>
      </c>
      <c r="N151">
        <v>7.9264942344339617E-2</v>
      </c>
      <c r="O151">
        <v>8.8236334750592504E-2</v>
      </c>
      <c r="P151">
        <v>0.1029875406270373</v>
      </c>
      <c r="Q151">
        <v>0.11607296286711329</v>
      </c>
      <c r="R151">
        <v>0.11894230465074306</v>
      </c>
      <c r="S151">
        <v>1401.41846367275</v>
      </c>
      <c r="T151">
        <v>1537.72172297987</v>
      </c>
      <c r="U151">
        <v>1510.5313581432299</v>
      </c>
      <c r="V151">
        <v>1792.8545048876299</v>
      </c>
      <c r="W151">
        <v>1863.37647401034</v>
      </c>
      <c r="X151">
        <v>2236.49755817498</v>
      </c>
      <c r="Y151">
        <v>1898.4598440520599</v>
      </c>
    </row>
    <row r="152" spans="1:25" x14ac:dyDescent="0.35">
      <c r="A152" t="str">
        <f t="shared" si="7"/>
        <v>69_7</v>
      </c>
      <c r="B152">
        <v>7</v>
      </c>
      <c r="C152" s="1" t="s">
        <v>25</v>
      </c>
      <c r="D152" t="s">
        <v>12</v>
      </c>
      <c r="E152">
        <f t="shared" si="6"/>
        <v>1.471515890462427E-2</v>
      </c>
      <c r="F152">
        <f t="shared" si="6"/>
        <v>2.1866656315267793E-2</v>
      </c>
      <c r="G152">
        <f t="shared" si="6"/>
        <v>2.2198508377977044E-2</v>
      </c>
      <c r="H152">
        <f t="shared" si="6"/>
        <v>2.757482909060139E-2</v>
      </c>
      <c r="I152">
        <f t="shared" si="6"/>
        <v>2.7257733955144685E-2</v>
      </c>
      <c r="J152">
        <f t="shared" si="6"/>
        <v>3.6611469779522905E-2</v>
      </c>
      <c r="K152">
        <f t="shared" si="6"/>
        <v>4.021953593640374E-2</v>
      </c>
      <c r="L152">
        <v>1.471515890462427E-2</v>
      </c>
      <c r="M152">
        <v>2.1866656315267793E-2</v>
      </c>
      <c r="N152">
        <v>2.2198508377977044E-2</v>
      </c>
      <c r="O152">
        <v>2.757482909060139E-2</v>
      </c>
      <c r="P152">
        <v>2.7257733955144685E-2</v>
      </c>
      <c r="Q152">
        <v>3.6611469779522905E-2</v>
      </c>
      <c r="R152">
        <v>4.021953593640374E-2</v>
      </c>
      <c r="S152">
        <v>618.074149696885</v>
      </c>
      <c r="T152">
        <v>698.81101249474295</v>
      </c>
      <c r="U152">
        <v>778.45096874845296</v>
      </c>
      <c r="V152">
        <v>843.50085985160104</v>
      </c>
      <c r="W152">
        <v>1035.3984580666199</v>
      </c>
      <c r="X152">
        <v>1276.9938156292501</v>
      </c>
      <c r="Y152">
        <v>1370.3340238342701</v>
      </c>
    </row>
    <row r="153" spans="1:25" x14ac:dyDescent="0.35">
      <c r="A153" t="str">
        <f t="shared" si="7"/>
        <v>69_8</v>
      </c>
      <c r="B153">
        <v>8</v>
      </c>
      <c r="C153" s="1" t="s">
        <v>25</v>
      </c>
      <c r="D153" t="s">
        <v>15</v>
      </c>
      <c r="E153">
        <f t="shared" si="6"/>
        <v>3.1291727322028773E-3</v>
      </c>
      <c r="F153">
        <f t="shared" si="6"/>
        <v>2.5306554775363201E-3</v>
      </c>
      <c r="G153">
        <f t="shared" si="6"/>
        <v>2.7686818967055144E-3</v>
      </c>
      <c r="H153">
        <f t="shared" si="6"/>
        <v>3.2576108892837614E-3</v>
      </c>
      <c r="I153">
        <f t="shared" si="6"/>
        <v>3.3769551734894989E-3</v>
      </c>
      <c r="J153">
        <f t="shared" si="6"/>
        <v>4.4529063635770777E-3</v>
      </c>
      <c r="K153">
        <f t="shared" si="6"/>
        <v>4.8445726226914888E-3</v>
      </c>
      <c r="L153">
        <v>3.1291727322028773E-3</v>
      </c>
      <c r="M153">
        <v>2.5306554775363201E-3</v>
      </c>
      <c r="N153">
        <v>2.7686818967055144E-3</v>
      </c>
      <c r="O153">
        <v>3.2576108892837614E-3</v>
      </c>
      <c r="P153">
        <v>3.3769551734894989E-3</v>
      </c>
      <c r="Q153">
        <v>4.4529063635770777E-3</v>
      </c>
      <c r="R153">
        <v>4.8445726226914888E-3</v>
      </c>
      <c r="S153">
        <v>626.43288676910299</v>
      </c>
      <c r="T153">
        <v>630.57550909321105</v>
      </c>
      <c r="U153">
        <v>832.99036318853996</v>
      </c>
      <c r="V153">
        <v>858.84014448401297</v>
      </c>
      <c r="W153">
        <v>826.41513770800998</v>
      </c>
      <c r="X153">
        <v>1174.6561203598101</v>
      </c>
      <c r="Y153">
        <v>1321.30716008165</v>
      </c>
    </row>
    <row r="154" spans="1:25" x14ac:dyDescent="0.35">
      <c r="A154" t="str">
        <f t="shared" si="7"/>
        <v>69_9</v>
      </c>
      <c r="B154">
        <v>9</v>
      </c>
      <c r="C154" s="1" t="s">
        <v>25</v>
      </c>
      <c r="D154" t="s">
        <v>268</v>
      </c>
      <c r="E154">
        <f t="shared" si="6"/>
        <v>5.996422187670411E-2</v>
      </c>
      <c r="F154">
        <f t="shared" si="6"/>
        <v>5.8940696031940125E-2</v>
      </c>
      <c r="G154">
        <f t="shared" si="6"/>
        <v>5.427325319045128E-2</v>
      </c>
      <c r="H154">
        <f t="shared" si="6"/>
        <v>5.8252324916509439E-2</v>
      </c>
      <c r="I154">
        <f t="shared" si="6"/>
        <v>5.7996828571022646E-2</v>
      </c>
      <c r="J154">
        <f t="shared" si="6"/>
        <v>6.3381515249840523E-2</v>
      </c>
      <c r="K154">
        <f t="shared" si="6"/>
        <v>6.9412198910846906E-2</v>
      </c>
      <c r="L154">
        <v>5.996422187670411E-2</v>
      </c>
      <c r="M154">
        <v>5.8940696031940125E-2</v>
      </c>
      <c r="N154">
        <v>5.427325319045128E-2</v>
      </c>
      <c r="O154">
        <v>5.8252324916509439E-2</v>
      </c>
      <c r="P154">
        <v>5.7996828571022646E-2</v>
      </c>
      <c r="Q154">
        <v>6.3381515249840523E-2</v>
      </c>
      <c r="R154">
        <v>6.9412198910846906E-2</v>
      </c>
      <c r="S154">
        <v>975.10070923058504</v>
      </c>
      <c r="T154">
        <v>829.0814302273692</v>
      </c>
      <c r="U154">
        <v>820.05222753290127</v>
      </c>
      <c r="V154">
        <v>881.31867927237772</v>
      </c>
      <c r="W154">
        <v>866.84664592188369</v>
      </c>
      <c r="X154">
        <v>1082.2097900212311</v>
      </c>
      <c r="Y154">
        <v>1078.233513642788</v>
      </c>
    </row>
    <row r="155" spans="1:25" x14ac:dyDescent="0.35">
      <c r="A155" t="str">
        <f t="shared" si="7"/>
        <v>69_10</v>
      </c>
      <c r="B155">
        <v>10</v>
      </c>
      <c r="C155" s="1" t="s">
        <v>25</v>
      </c>
      <c r="D155" t="s">
        <v>5</v>
      </c>
      <c r="E155">
        <f t="shared" si="6"/>
        <v>7.1370233052900994E-2</v>
      </c>
      <c r="F155">
        <f t="shared" si="6"/>
        <v>7.5977064660941646E-2</v>
      </c>
      <c r="G155">
        <f t="shared" si="6"/>
        <v>8.4512536244794004E-2</v>
      </c>
      <c r="H155">
        <f t="shared" si="6"/>
        <v>7.8447785771891668E-2</v>
      </c>
      <c r="I155">
        <f t="shared" si="6"/>
        <v>8.1415412769255874E-2</v>
      </c>
      <c r="J155">
        <f t="shared" si="6"/>
        <v>9.7899538332575864E-2</v>
      </c>
      <c r="K155">
        <f t="shared" si="6"/>
        <v>9.7565124227985814E-2</v>
      </c>
      <c r="L155">
        <v>7.1370233052900994E-2</v>
      </c>
      <c r="M155">
        <v>7.5977064660941646E-2</v>
      </c>
      <c r="N155">
        <v>8.4512536244794004E-2</v>
      </c>
      <c r="O155">
        <v>7.8447785771891668E-2</v>
      </c>
      <c r="P155">
        <v>8.1415412769255874E-2</v>
      </c>
      <c r="Q155">
        <v>9.7899538332575864E-2</v>
      </c>
      <c r="R155">
        <v>9.7565124227985814E-2</v>
      </c>
      <c r="S155">
        <v>638.95587809454798</v>
      </c>
      <c r="T155">
        <v>905.74159343035501</v>
      </c>
      <c r="U155">
        <v>795.80521380639698</v>
      </c>
      <c r="V155">
        <v>810.43428340047103</v>
      </c>
      <c r="W155">
        <v>782.95573022466499</v>
      </c>
      <c r="X155">
        <v>951.54554461410305</v>
      </c>
      <c r="Y155">
        <v>888.17375226605202</v>
      </c>
    </row>
    <row r="156" spans="1:25" x14ac:dyDescent="0.35">
      <c r="A156" t="str">
        <f t="shared" si="7"/>
        <v>69_11</v>
      </c>
      <c r="B156">
        <v>11</v>
      </c>
      <c r="C156" s="1" t="s">
        <v>25</v>
      </c>
      <c r="D156" t="s">
        <v>267</v>
      </c>
      <c r="E156">
        <f t="shared" si="6"/>
        <v>5.7642728647962549E-2</v>
      </c>
      <c r="F156">
        <f t="shared" si="6"/>
        <v>6.0570759942398814E-2</v>
      </c>
      <c r="G156">
        <f t="shared" si="6"/>
        <v>6.0181997062990614E-2</v>
      </c>
      <c r="H156">
        <f t="shared" si="6"/>
        <v>6.4090426717415633E-2</v>
      </c>
      <c r="I156">
        <f t="shared" si="6"/>
        <v>5.8944641778904759E-2</v>
      </c>
      <c r="J156">
        <f t="shared" si="6"/>
        <v>6.0048800173926907E-2</v>
      </c>
      <c r="K156">
        <f t="shared" si="6"/>
        <v>6.2078009259272364E-2</v>
      </c>
      <c r="L156">
        <v>5.7642728647962549E-2</v>
      </c>
      <c r="M156">
        <v>6.0570759942398814E-2</v>
      </c>
      <c r="N156">
        <v>6.0181997062990614E-2</v>
      </c>
      <c r="O156">
        <v>6.4090426717415633E-2</v>
      </c>
      <c r="P156">
        <v>5.8944641778904759E-2</v>
      </c>
      <c r="Q156">
        <v>6.0048800173926907E-2</v>
      </c>
      <c r="R156">
        <v>6.2078009259272364E-2</v>
      </c>
      <c r="S156">
        <v>532.19342104602799</v>
      </c>
      <c r="T156">
        <v>638.06411901614103</v>
      </c>
      <c r="U156">
        <v>636.48792431019297</v>
      </c>
      <c r="V156">
        <v>661.440848744459</v>
      </c>
      <c r="W156">
        <v>584.22660810934804</v>
      </c>
      <c r="X156">
        <v>590.84582084707995</v>
      </c>
      <c r="Y156">
        <v>702.60047088198996</v>
      </c>
    </row>
    <row r="157" spans="1:25" x14ac:dyDescent="0.35">
      <c r="A157" t="str">
        <f t="shared" si="7"/>
        <v>69_12</v>
      </c>
      <c r="B157">
        <v>12</v>
      </c>
      <c r="C157" s="1" t="s">
        <v>25</v>
      </c>
      <c r="D157" t="s">
        <v>10</v>
      </c>
      <c r="E157">
        <f t="shared" si="6"/>
        <v>1.0797675936586905E-2</v>
      </c>
      <c r="F157">
        <f t="shared" si="6"/>
        <v>1.1168120663154039E-2</v>
      </c>
      <c r="G157">
        <f t="shared" si="6"/>
        <v>1.1842213076427029E-2</v>
      </c>
      <c r="H157">
        <f t="shared" si="6"/>
        <v>1.2814641629645155E-2</v>
      </c>
      <c r="I157">
        <f t="shared" si="6"/>
        <v>1.4511380789076796E-2</v>
      </c>
      <c r="J157">
        <f t="shared" si="6"/>
        <v>1.5283650437720725E-2</v>
      </c>
      <c r="K157">
        <f t="shared" si="6"/>
        <v>1.6967267491916446E-2</v>
      </c>
      <c r="L157">
        <v>1.0797675936586905E-2</v>
      </c>
      <c r="M157">
        <v>1.1168120663154039E-2</v>
      </c>
      <c r="N157">
        <v>1.1842213076427029E-2</v>
      </c>
      <c r="O157">
        <v>1.2814641629645155E-2</v>
      </c>
      <c r="P157">
        <v>1.4511380789076796E-2</v>
      </c>
      <c r="Q157">
        <v>1.5283650437720725E-2</v>
      </c>
      <c r="R157">
        <v>1.6967267491916446E-2</v>
      </c>
      <c r="S157">
        <v>333.80233057992399</v>
      </c>
      <c r="T157">
        <v>368.031037450658</v>
      </c>
      <c r="U157">
        <v>411.106544232668</v>
      </c>
      <c r="V157">
        <v>464.17425653235898</v>
      </c>
      <c r="W157">
        <v>507.46661303143998</v>
      </c>
      <c r="X157">
        <v>639.78191787525498</v>
      </c>
      <c r="Y157">
        <v>627.64236229032201</v>
      </c>
    </row>
    <row r="158" spans="1:25" x14ac:dyDescent="0.35">
      <c r="A158" t="str">
        <f t="shared" si="7"/>
        <v>69_13</v>
      </c>
      <c r="B158">
        <v>13</v>
      </c>
      <c r="C158" s="1" t="s">
        <v>25</v>
      </c>
      <c r="D158" t="s">
        <v>16</v>
      </c>
      <c r="E158">
        <f t="shared" si="6"/>
        <v>2.57941720842342E-2</v>
      </c>
      <c r="F158">
        <f t="shared" si="6"/>
        <v>2.5536637593050009E-2</v>
      </c>
      <c r="G158">
        <f t="shared" si="6"/>
        <v>2.3715992762259958E-2</v>
      </c>
      <c r="H158">
        <f t="shared" si="6"/>
        <v>2.1430084155675339E-2</v>
      </c>
      <c r="I158">
        <f t="shared" si="6"/>
        <v>1.7264074595657698E-2</v>
      </c>
      <c r="J158">
        <f t="shared" si="6"/>
        <v>1.7328349804227913E-2</v>
      </c>
      <c r="K158">
        <f t="shared" si="6"/>
        <v>1.5343201347779101E-2</v>
      </c>
      <c r="L158">
        <v>2.57941720842342E-2</v>
      </c>
      <c r="M158">
        <v>2.5536637593050009E-2</v>
      </c>
      <c r="N158">
        <v>2.3715992762259958E-2</v>
      </c>
      <c r="O158">
        <v>2.1430084155675339E-2</v>
      </c>
      <c r="P158">
        <v>1.7264074595657698E-2</v>
      </c>
      <c r="Q158">
        <v>1.7328349804227913E-2</v>
      </c>
      <c r="R158">
        <v>1.5343201347779101E-2</v>
      </c>
      <c r="S158">
        <v>1150.8784692725601</v>
      </c>
      <c r="T158">
        <v>895.309099641334</v>
      </c>
      <c r="U158">
        <v>1038.80528717116</v>
      </c>
      <c r="V158">
        <v>713.95261323208297</v>
      </c>
      <c r="W158">
        <v>679.89097476391498</v>
      </c>
      <c r="X158">
        <v>522.39426903801098</v>
      </c>
      <c r="Y158">
        <v>619.16420046680696</v>
      </c>
    </row>
    <row r="159" spans="1:25" x14ac:dyDescent="0.35">
      <c r="A159" t="str">
        <f t="shared" si="7"/>
        <v>69_14</v>
      </c>
      <c r="B159">
        <v>14</v>
      </c>
      <c r="C159" s="1" t="s">
        <v>25</v>
      </c>
      <c r="D159" t="s">
        <v>11</v>
      </c>
      <c r="E159">
        <f t="shared" si="6"/>
        <v>1.2292846804181834E-2</v>
      </c>
      <c r="F159">
        <f t="shared" si="6"/>
        <v>9.6606293901769381E-3</v>
      </c>
      <c r="G159">
        <f t="shared" si="6"/>
        <v>8.5273604818305142E-3</v>
      </c>
      <c r="H159">
        <f t="shared" si="6"/>
        <v>9.4216357720909461E-3</v>
      </c>
      <c r="I159">
        <f t="shared" si="6"/>
        <v>8.7237603048407227E-3</v>
      </c>
      <c r="J159">
        <f t="shared" si="6"/>
        <v>8.7444802399967072E-3</v>
      </c>
      <c r="K159">
        <f t="shared" si="6"/>
        <v>9.5028953610623856E-3</v>
      </c>
      <c r="L159">
        <v>1.2292846804181834E-2</v>
      </c>
      <c r="M159">
        <v>9.6606293901769381E-3</v>
      </c>
      <c r="N159">
        <v>8.5273604818305142E-3</v>
      </c>
      <c r="O159">
        <v>9.4216357720909461E-3</v>
      </c>
      <c r="P159">
        <v>8.7237603048407227E-3</v>
      </c>
      <c r="Q159">
        <v>8.7444802399967072E-3</v>
      </c>
      <c r="R159">
        <v>9.5028953610623856E-3</v>
      </c>
      <c r="S159">
        <v>367.299667260614</v>
      </c>
      <c r="T159">
        <v>294.76628457065601</v>
      </c>
      <c r="U159">
        <v>335.26390122899198</v>
      </c>
      <c r="V159">
        <v>343.08147091721997</v>
      </c>
      <c r="W159">
        <v>368.75363165521202</v>
      </c>
      <c r="X159">
        <v>370.03037191614698</v>
      </c>
      <c r="Y159">
        <v>416.03169846337101</v>
      </c>
    </row>
    <row r="160" spans="1:25" x14ac:dyDescent="0.35">
      <c r="A160" t="str">
        <f t="shared" si="7"/>
        <v>69_15</v>
      </c>
      <c r="B160">
        <v>15</v>
      </c>
      <c r="C160" s="1" t="s">
        <v>25</v>
      </c>
      <c r="D160" t="s">
        <v>13</v>
      </c>
      <c r="E160">
        <f t="shared" si="6"/>
        <v>9.3782546638052026E-3</v>
      </c>
      <c r="F160">
        <f t="shared" si="6"/>
        <v>8.1238092936172703E-3</v>
      </c>
      <c r="G160">
        <f t="shared" si="6"/>
        <v>7.163478865586023E-3</v>
      </c>
      <c r="H160">
        <f t="shared" si="6"/>
        <v>5.6820589645906888E-3</v>
      </c>
      <c r="I160">
        <f t="shared" si="6"/>
        <v>6.413322206272591E-3</v>
      </c>
      <c r="J160">
        <f t="shared" si="6"/>
        <v>7.2829010108793057E-3</v>
      </c>
      <c r="K160">
        <f t="shared" si="6"/>
        <v>6.8845119609411221E-3</v>
      </c>
      <c r="L160">
        <v>9.3782546638052026E-3</v>
      </c>
      <c r="M160">
        <v>8.1238092936172703E-3</v>
      </c>
      <c r="N160">
        <v>7.163478865586023E-3</v>
      </c>
      <c r="O160">
        <v>5.6820589645906888E-3</v>
      </c>
      <c r="P160">
        <v>6.413322206272591E-3</v>
      </c>
      <c r="Q160">
        <v>7.2829010108793057E-3</v>
      </c>
      <c r="R160">
        <v>6.8845119609411221E-3</v>
      </c>
      <c r="S160">
        <v>75.929579242076599</v>
      </c>
      <c r="T160">
        <v>78.107347138657104</v>
      </c>
      <c r="U160">
        <v>51.717170766283999</v>
      </c>
      <c r="V160">
        <v>59.118706074204198</v>
      </c>
      <c r="W160">
        <v>82.573747274357601</v>
      </c>
      <c r="X160">
        <v>89.426486288584698</v>
      </c>
      <c r="Y160">
        <v>80.782714895226903</v>
      </c>
    </row>
    <row r="161" spans="1:25" x14ac:dyDescent="0.35">
      <c r="A161" t="str">
        <f t="shared" si="7"/>
        <v>69_16</v>
      </c>
      <c r="B161">
        <v>16</v>
      </c>
      <c r="C161" s="1" t="s">
        <v>25</v>
      </c>
      <c r="D161" t="s">
        <v>3</v>
      </c>
      <c r="E161">
        <f t="shared" si="6"/>
        <v>8.9085693967522889E-3</v>
      </c>
      <c r="F161">
        <f t="shared" si="6"/>
        <v>4.1730626092934065E-3</v>
      </c>
      <c r="G161">
        <f t="shared" si="6"/>
        <v>1.3662424151485712E-2</v>
      </c>
      <c r="H161">
        <f t="shared" si="6"/>
        <v>2.1733956503775659E-2</v>
      </c>
      <c r="I161">
        <f t="shared" si="6"/>
        <v>1.0030945550662635E-2</v>
      </c>
      <c r="J161">
        <f t="shared" si="6"/>
        <v>1.4426614983928032E-2</v>
      </c>
      <c r="K161">
        <f t="shared" si="6"/>
        <v>2.0343066512160998E-2</v>
      </c>
      <c r="L161">
        <v>8.9085693967522889E-3</v>
      </c>
      <c r="M161">
        <v>4.1730626092934065E-3</v>
      </c>
      <c r="N161">
        <v>1.3662424151485712E-2</v>
      </c>
      <c r="O161">
        <v>2.1733956503775659E-2</v>
      </c>
      <c r="P161">
        <v>1.0030945550662635E-2</v>
      </c>
      <c r="Q161">
        <v>1.4426614983928032E-2</v>
      </c>
      <c r="R161">
        <v>2.0343066512160998E-2</v>
      </c>
      <c r="S161">
        <v>5.77302733329494</v>
      </c>
      <c r="T161">
        <v>37.285512802591498</v>
      </c>
      <c r="U161">
        <v>34.049943139172399</v>
      </c>
      <c r="V161">
        <v>61.5169924498474</v>
      </c>
      <c r="W161">
        <v>25.249628253923898</v>
      </c>
      <c r="X161">
        <v>50.527534152665702</v>
      </c>
      <c r="Y161">
        <v>51.188306285012999</v>
      </c>
    </row>
    <row r="162" spans="1:25" x14ac:dyDescent="0.35">
      <c r="A162" t="str">
        <f t="shared" si="7"/>
        <v>73_1</v>
      </c>
      <c r="B162">
        <v>1</v>
      </c>
      <c r="C162" s="1" t="s">
        <v>26</v>
      </c>
      <c r="D162" t="s">
        <v>7</v>
      </c>
      <c r="E162">
        <f t="shared" ref="E162:K193" si="8">IF(S162&lt;5,"S",L162)</f>
        <v>0.10639789790575556</v>
      </c>
      <c r="F162">
        <f t="shared" si="8"/>
        <v>9.5018807316357048E-2</v>
      </c>
      <c r="G162">
        <f t="shared" si="8"/>
        <v>8.1485426284012646E-2</v>
      </c>
      <c r="H162">
        <f t="shared" si="8"/>
        <v>8.3981117753666651E-2</v>
      </c>
      <c r="I162">
        <f t="shared" si="8"/>
        <v>0.10017342931741668</v>
      </c>
      <c r="J162">
        <f t="shared" si="8"/>
        <v>0.11370521109561377</v>
      </c>
      <c r="K162">
        <f t="shared" si="8"/>
        <v>0.11705003980867967</v>
      </c>
      <c r="L162">
        <v>0.10639789790575556</v>
      </c>
      <c r="M162">
        <v>9.5018807316357048E-2</v>
      </c>
      <c r="N162">
        <v>8.1485426284012646E-2</v>
      </c>
      <c r="O162">
        <v>8.3981117753666651E-2</v>
      </c>
      <c r="P162">
        <v>0.10017342931741668</v>
      </c>
      <c r="Q162">
        <v>0.11370521109561377</v>
      </c>
      <c r="R162">
        <v>0.11705003980867967</v>
      </c>
      <c r="S162">
        <v>1218.1951853783601</v>
      </c>
      <c r="T162">
        <v>1232.2766775309799</v>
      </c>
      <c r="U162">
        <v>1066.8119623949499</v>
      </c>
      <c r="V162">
        <v>1262.8475327501301</v>
      </c>
      <c r="W162">
        <v>1445.4110237212301</v>
      </c>
      <c r="X162">
        <v>1674.76996613353</v>
      </c>
      <c r="Y162">
        <v>1507.2307524866201</v>
      </c>
    </row>
    <row r="163" spans="1:25" x14ac:dyDescent="0.35">
      <c r="A163" t="str">
        <f t="shared" si="7"/>
        <v>73_2</v>
      </c>
      <c r="B163">
        <v>2</v>
      </c>
      <c r="C163" s="1" t="s">
        <v>26</v>
      </c>
      <c r="D163" t="s">
        <v>6</v>
      </c>
      <c r="E163">
        <f t="shared" si="8"/>
        <v>5.6392204180170304E-2</v>
      </c>
      <c r="F163">
        <f t="shared" si="8"/>
        <v>5.501835806797184E-2</v>
      </c>
      <c r="G163">
        <f t="shared" si="8"/>
        <v>5.5478470542039186E-2</v>
      </c>
      <c r="H163">
        <f t="shared" si="8"/>
        <v>6.7295039693398631E-2</v>
      </c>
      <c r="I163">
        <f t="shared" si="8"/>
        <v>6.7283024476233119E-2</v>
      </c>
      <c r="J163">
        <f t="shared" si="8"/>
        <v>6.9419867421031373E-2</v>
      </c>
      <c r="K163">
        <f t="shared" si="8"/>
        <v>7.2847709507336336E-2</v>
      </c>
      <c r="L163">
        <v>5.6392204180170304E-2</v>
      </c>
      <c r="M163">
        <v>5.501835806797184E-2</v>
      </c>
      <c r="N163">
        <v>5.5478470542039186E-2</v>
      </c>
      <c r="O163">
        <v>6.7295039693398631E-2</v>
      </c>
      <c r="P163">
        <v>6.7283024476233119E-2</v>
      </c>
      <c r="Q163">
        <v>6.9419867421031373E-2</v>
      </c>
      <c r="R163">
        <v>7.2847709507336336E-2</v>
      </c>
      <c r="S163">
        <v>590.80813364819301</v>
      </c>
      <c r="T163">
        <v>617.79420965314796</v>
      </c>
      <c r="U163">
        <v>628.85759671433198</v>
      </c>
      <c r="V163">
        <v>790.93609854867498</v>
      </c>
      <c r="W163">
        <v>731.84402022296797</v>
      </c>
      <c r="X163">
        <v>816.63170043311095</v>
      </c>
      <c r="Y163">
        <v>779.91505407362001</v>
      </c>
    </row>
    <row r="164" spans="1:25" x14ac:dyDescent="0.35">
      <c r="A164" t="str">
        <f t="shared" si="7"/>
        <v>73_3</v>
      </c>
      <c r="B164">
        <v>3</v>
      </c>
      <c r="C164" s="1" t="s">
        <v>26</v>
      </c>
      <c r="D164" t="s">
        <v>4</v>
      </c>
      <c r="E164">
        <f t="shared" si="8"/>
        <v>9.9182841735091856E-2</v>
      </c>
      <c r="F164">
        <f t="shared" si="8"/>
        <v>0.10651351843194126</v>
      </c>
      <c r="G164">
        <f t="shared" si="8"/>
        <v>8.4149121225521428E-2</v>
      </c>
      <c r="H164">
        <f t="shared" si="8"/>
        <v>7.4187496711092815E-2</v>
      </c>
      <c r="I164">
        <f t="shared" si="8"/>
        <v>8.9535927509546837E-2</v>
      </c>
      <c r="J164">
        <f t="shared" si="8"/>
        <v>0.10355158800821471</v>
      </c>
      <c r="K164">
        <f t="shared" si="8"/>
        <v>0.12566582349653763</v>
      </c>
      <c r="L164">
        <v>9.9182841735091856E-2</v>
      </c>
      <c r="M164">
        <v>0.10651351843194126</v>
      </c>
      <c r="N164">
        <v>8.4149121225521428E-2</v>
      </c>
      <c r="O164">
        <v>7.4187496711092815E-2</v>
      </c>
      <c r="P164">
        <v>8.9535927509546837E-2</v>
      </c>
      <c r="Q164">
        <v>0.10355158800821471</v>
      </c>
      <c r="R164">
        <v>0.12566582349653763</v>
      </c>
      <c r="S164">
        <v>436.76484099949101</v>
      </c>
      <c r="T164">
        <v>554.29486537211801</v>
      </c>
      <c r="U164">
        <v>285.95398805805502</v>
      </c>
      <c r="V164">
        <v>335.79953937908601</v>
      </c>
      <c r="W164">
        <v>390.70146603978202</v>
      </c>
      <c r="X164">
        <v>512.26803398300001</v>
      </c>
      <c r="Y164">
        <v>608.25496671740905</v>
      </c>
    </row>
    <row r="165" spans="1:25" x14ac:dyDescent="0.35">
      <c r="A165" t="str">
        <f t="shared" si="7"/>
        <v>73_4</v>
      </c>
      <c r="B165">
        <v>4</v>
      </c>
      <c r="C165" s="1" t="s">
        <v>26</v>
      </c>
      <c r="D165" t="s">
        <v>9</v>
      </c>
      <c r="E165">
        <f t="shared" si="8"/>
        <v>1.7450878512330077E-2</v>
      </c>
      <c r="F165">
        <f t="shared" si="8"/>
        <v>1.8221221372908158E-2</v>
      </c>
      <c r="G165">
        <f t="shared" si="8"/>
        <v>1.9462879854982119E-2</v>
      </c>
      <c r="H165">
        <f t="shared" si="8"/>
        <v>2.5692883480586945E-2</v>
      </c>
      <c r="I165">
        <f t="shared" si="8"/>
        <v>2.8187923660209568E-2</v>
      </c>
      <c r="J165">
        <f t="shared" si="8"/>
        <v>2.9895573193043746E-2</v>
      </c>
      <c r="K165">
        <f t="shared" si="8"/>
        <v>3.2669738663178981E-2</v>
      </c>
      <c r="L165">
        <v>1.7450878512330077E-2</v>
      </c>
      <c r="M165">
        <v>1.8221221372908158E-2</v>
      </c>
      <c r="N165">
        <v>1.9462879854982119E-2</v>
      </c>
      <c r="O165">
        <v>2.5692883480586945E-2</v>
      </c>
      <c r="P165">
        <v>2.8187923660209568E-2</v>
      </c>
      <c r="Q165">
        <v>2.9895573193043746E-2</v>
      </c>
      <c r="R165">
        <v>3.2669738663178981E-2</v>
      </c>
      <c r="S165">
        <v>192.78304582744099</v>
      </c>
      <c r="T165">
        <v>230.249522117552</v>
      </c>
      <c r="U165">
        <v>264.78669639209699</v>
      </c>
      <c r="V165">
        <v>332.89290651798001</v>
      </c>
      <c r="W165">
        <v>365.626799873538</v>
      </c>
      <c r="X165">
        <v>350.75244506485399</v>
      </c>
      <c r="Y165">
        <v>391.42166593176398</v>
      </c>
    </row>
    <row r="166" spans="1:25" x14ac:dyDescent="0.35">
      <c r="A166" t="str">
        <f t="shared" si="7"/>
        <v>73_5</v>
      </c>
      <c r="B166">
        <v>5</v>
      </c>
      <c r="C166" s="1" t="s">
        <v>26</v>
      </c>
      <c r="D166" t="s">
        <v>14</v>
      </c>
      <c r="E166">
        <f t="shared" si="8"/>
        <v>1.2582290193712617E-2</v>
      </c>
      <c r="F166">
        <f t="shared" si="8"/>
        <v>1.1251233836061613E-2</v>
      </c>
      <c r="G166">
        <f t="shared" si="8"/>
        <v>1.1507454518810646E-2</v>
      </c>
      <c r="H166">
        <f t="shared" si="8"/>
        <v>1.1808516128581196E-2</v>
      </c>
      <c r="I166">
        <f t="shared" si="8"/>
        <v>1.5148914876889604E-2</v>
      </c>
      <c r="J166">
        <f t="shared" si="8"/>
        <v>2.0187783062322773E-2</v>
      </c>
      <c r="K166">
        <f t="shared" si="8"/>
        <v>2.2804210584012653E-2</v>
      </c>
      <c r="L166">
        <v>1.2582290193712617E-2</v>
      </c>
      <c r="M166">
        <v>1.1251233836061613E-2</v>
      </c>
      <c r="N166">
        <v>1.1507454518810646E-2</v>
      </c>
      <c r="O166">
        <v>1.1808516128581196E-2</v>
      </c>
      <c r="P166">
        <v>1.5148914876889604E-2</v>
      </c>
      <c r="Q166">
        <v>2.0187783062322773E-2</v>
      </c>
      <c r="R166">
        <v>2.2804210584012653E-2</v>
      </c>
      <c r="S166">
        <v>144.07674074610901</v>
      </c>
      <c r="T166">
        <v>168.73410508186501</v>
      </c>
      <c r="U166">
        <v>149.08733067383</v>
      </c>
      <c r="V166">
        <v>176.16416403490601</v>
      </c>
      <c r="W166">
        <v>287.31615068250397</v>
      </c>
      <c r="X166">
        <v>394.55919971397702</v>
      </c>
      <c r="Y166">
        <v>384.74523880688298</v>
      </c>
    </row>
    <row r="167" spans="1:25" x14ac:dyDescent="0.35">
      <c r="A167" t="str">
        <f t="shared" si="7"/>
        <v>73_6</v>
      </c>
      <c r="B167">
        <v>6</v>
      </c>
      <c r="C167" s="1" t="s">
        <v>26</v>
      </c>
      <c r="D167" t="s">
        <v>8</v>
      </c>
      <c r="E167">
        <f t="shared" si="8"/>
        <v>1.3610988088149853E-2</v>
      </c>
      <c r="F167">
        <f t="shared" si="8"/>
        <v>1.5281873211226042E-2</v>
      </c>
      <c r="G167">
        <f t="shared" si="8"/>
        <v>1.0841837655308937E-2</v>
      </c>
      <c r="H167">
        <f t="shared" si="8"/>
        <v>1.3887552468823417E-2</v>
      </c>
      <c r="I167">
        <f t="shared" si="8"/>
        <v>1.2526114304055386E-2</v>
      </c>
      <c r="J167">
        <f t="shared" si="8"/>
        <v>1.2884714675990033E-2</v>
      </c>
      <c r="K167">
        <f t="shared" si="8"/>
        <v>1.182764123220072E-2</v>
      </c>
      <c r="L167">
        <v>1.3610988088149853E-2</v>
      </c>
      <c r="M167">
        <v>1.5281873211226042E-2</v>
      </c>
      <c r="N167">
        <v>1.0841837655308937E-2</v>
      </c>
      <c r="O167">
        <v>1.3887552468823417E-2</v>
      </c>
      <c r="P167">
        <v>1.2526114304055386E-2</v>
      </c>
      <c r="Q167">
        <v>1.2884714675990033E-2</v>
      </c>
      <c r="R167">
        <v>1.182764123220072E-2</v>
      </c>
      <c r="S167">
        <v>303.678524473116</v>
      </c>
      <c r="T167">
        <v>285.56949419197201</v>
      </c>
      <c r="U167">
        <v>210.09848486571099</v>
      </c>
      <c r="V167">
        <v>325.85598351691999</v>
      </c>
      <c r="W167">
        <v>278.556338785457</v>
      </c>
      <c r="X167">
        <v>231.82644095676201</v>
      </c>
      <c r="Y167">
        <v>277.46024433772197</v>
      </c>
    </row>
    <row r="168" spans="1:25" x14ac:dyDescent="0.35">
      <c r="A168" t="str">
        <f t="shared" si="7"/>
        <v>73_7</v>
      </c>
      <c r="B168">
        <v>7</v>
      </c>
      <c r="C168" s="1" t="s">
        <v>26</v>
      </c>
      <c r="D168" t="s">
        <v>268</v>
      </c>
      <c r="E168">
        <f t="shared" si="8"/>
        <v>5.4592140763601291E-2</v>
      </c>
      <c r="F168">
        <f t="shared" si="8"/>
        <v>4.5694402195612424E-2</v>
      </c>
      <c r="G168">
        <f t="shared" si="8"/>
        <v>4.0080993812437016E-2</v>
      </c>
      <c r="H168">
        <f t="shared" si="8"/>
        <v>3.3246162532277121E-2</v>
      </c>
      <c r="I168">
        <f t="shared" si="8"/>
        <v>3.3161951711735048E-2</v>
      </c>
      <c r="J168">
        <f t="shared" si="8"/>
        <v>3.7301745485720808E-2</v>
      </c>
      <c r="K168">
        <f t="shared" si="8"/>
        <v>4.2658360295405054E-2</v>
      </c>
      <c r="L168">
        <v>5.4592140763601291E-2</v>
      </c>
      <c r="M168">
        <v>4.5694402195612424E-2</v>
      </c>
      <c r="N168">
        <v>4.0080993812437016E-2</v>
      </c>
      <c r="O168">
        <v>3.3246162532277121E-2</v>
      </c>
      <c r="P168">
        <v>3.3161951711735048E-2</v>
      </c>
      <c r="Q168">
        <v>3.7301745485720808E-2</v>
      </c>
      <c r="R168">
        <v>4.2658360295405054E-2</v>
      </c>
      <c r="S168">
        <v>213.65930519345099</v>
      </c>
      <c r="T168">
        <v>187.72684211864899</v>
      </c>
      <c r="U168">
        <v>127.49899818167</v>
      </c>
      <c r="V168">
        <v>123.405214715436</v>
      </c>
      <c r="W168">
        <v>143.292905576729</v>
      </c>
      <c r="X168">
        <v>159.81440275274201</v>
      </c>
      <c r="Y168">
        <v>152.042717125971</v>
      </c>
    </row>
    <row r="169" spans="1:25" x14ac:dyDescent="0.35">
      <c r="A169" t="str">
        <f t="shared" si="7"/>
        <v>73_8</v>
      </c>
      <c r="B169">
        <v>8</v>
      </c>
      <c r="C169" s="1" t="s">
        <v>26</v>
      </c>
      <c r="D169" t="s">
        <v>267</v>
      </c>
      <c r="E169">
        <f t="shared" si="8"/>
        <v>2.721089099470007E-2</v>
      </c>
      <c r="F169">
        <f t="shared" si="8"/>
        <v>3.0443311454175538E-2</v>
      </c>
      <c r="G169">
        <f t="shared" si="8"/>
        <v>2.8272190244389601E-2</v>
      </c>
      <c r="H169">
        <f t="shared" si="8"/>
        <v>3.4769742842854029E-2</v>
      </c>
      <c r="I169">
        <f t="shared" si="8"/>
        <v>3.7242603398101259E-2</v>
      </c>
      <c r="J169">
        <f t="shared" si="8"/>
        <v>3.8725495942452962E-2</v>
      </c>
      <c r="K169">
        <f t="shared" si="8"/>
        <v>3.8683586960760116E-2</v>
      </c>
      <c r="L169">
        <v>2.721089099470007E-2</v>
      </c>
      <c r="M169">
        <v>3.0443311454175538E-2</v>
      </c>
      <c r="N169">
        <v>2.8272190244389601E-2</v>
      </c>
      <c r="O169">
        <v>3.4769742842854029E-2</v>
      </c>
      <c r="P169">
        <v>3.7242603398101259E-2</v>
      </c>
      <c r="Q169">
        <v>3.8725495942452962E-2</v>
      </c>
      <c r="R169">
        <v>3.8683586960760116E-2</v>
      </c>
      <c r="S169">
        <v>82.792723469415705</v>
      </c>
      <c r="T169">
        <v>77.350262174391105</v>
      </c>
      <c r="U169">
        <v>112.681089788856</v>
      </c>
      <c r="V169">
        <v>143.22824355383301</v>
      </c>
      <c r="W169">
        <v>141.79037367614399</v>
      </c>
      <c r="X169">
        <v>116.2507393488</v>
      </c>
      <c r="Y169">
        <v>127.49093985585699</v>
      </c>
    </row>
    <row r="170" spans="1:25" x14ac:dyDescent="0.35">
      <c r="A170" t="str">
        <f t="shared" si="7"/>
        <v>73_9</v>
      </c>
      <c r="B170">
        <v>9</v>
      </c>
      <c r="C170" s="1" t="s">
        <v>26</v>
      </c>
      <c r="D170" t="s">
        <v>15</v>
      </c>
      <c r="E170">
        <f t="shared" si="8"/>
        <v>1.816673800578766E-3</v>
      </c>
      <c r="F170">
        <f t="shared" si="8"/>
        <v>1.3643467154220775E-3</v>
      </c>
      <c r="G170">
        <f t="shared" si="8"/>
        <v>1.2895767286054637E-3</v>
      </c>
      <c r="H170">
        <f t="shared" si="8"/>
        <v>1.5015390142823278E-3</v>
      </c>
      <c r="I170">
        <f t="shared" si="8"/>
        <v>1.4006416162266292E-3</v>
      </c>
      <c r="J170">
        <f t="shared" si="8"/>
        <v>1.6869686413862283E-3</v>
      </c>
      <c r="K170">
        <f t="shared" si="8"/>
        <v>2.3840912918821253E-3</v>
      </c>
      <c r="L170">
        <v>1.816673800578766E-3</v>
      </c>
      <c r="M170">
        <v>1.3643467154220775E-3</v>
      </c>
      <c r="N170">
        <v>1.2895767286054637E-3</v>
      </c>
      <c r="O170">
        <v>1.5015390142823278E-3</v>
      </c>
      <c r="P170">
        <v>1.4006416162266292E-3</v>
      </c>
      <c r="Q170">
        <v>1.6869686413862283E-3</v>
      </c>
      <c r="R170">
        <v>2.3840912918821253E-3</v>
      </c>
      <c r="S170">
        <v>77.323515339641304</v>
      </c>
      <c r="T170">
        <v>58.790583385689203</v>
      </c>
      <c r="U170">
        <v>61.482365881299998</v>
      </c>
      <c r="V170">
        <v>112.100211090478</v>
      </c>
      <c r="W170">
        <v>70.837877667813302</v>
      </c>
      <c r="X170">
        <v>99.62664395937</v>
      </c>
      <c r="Y170">
        <v>105.19597679778801</v>
      </c>
    </row>
    <row r="171" spans="1:25" x14ac:dyDescent="0.35">
      <c r="A171" t="str">
        <f t="shared" si="7"/>
        <v>73_10</v>
      </c>
      <c r="B171">
        <v>10</v>
      </c>
      <c r="C171" s="1" t="s">
        <v>26</v>
      </c>
      <c r="D171" t="s">
        <v>10</v>
      </c>
      <c r="E171">
        <f t="shared" si="8"/>
        <v>1.7181926184785946E-3</v>
      </c>
      <c r="F171">
        <f t="shared" si="8"/>
        <v>1.6128792024440756E-3</v>
      </c>
      <c r="G171">
        <f t="shared" si="8"/>
        <v>1.266048077295531E-3</v>
      </c>
      <c r="H171">
        <f t="shared" si="8"/>
        <v>1.9049417020952331E-3</v>
      </c>
      <c r="I171">
        <f t="shared" si="8"/>
        <v>2.5332471031289392E-3</v>
      </c>
      <c r="J171">
        <f t="shared" si="8"/>
        <v>2.709467503164773E-3</v>
      </c>
      <c r="K171">
        <f t="shared" si="8"/>
        <v>3.0370470612969044E-3</v>
      </c>
      <c r="L171">
        <v>1.7181926184785946E-3</v>
      </c>
      <c r="M171">
        <v>1.6128792024440756E-3</v>
      </c>
      <c r="N171">
        <v>1.266048077295531E-3</v>
      </c>
      <c r="O171">
        <v>1.9049417020952331E-3</v>
      </c>
      <c r="P171">
        <v>2.5332471031289392E-3</v>
      </c>
      <c r="Q171">
        <v>2.709467503164773E-3</v>
      </c>
      <c r="R171">
        <v>3.0370470612969044E-3</v>
      </c>
      <c r="S171">
        <v>24.428509867960699</v>
      </c>
      <c r="T171">
        <v>22.254057836065201</v>
      </c>
      <c r="U171">
        <v>20.137522893798501</v>
      </c>
      <c r="V171">
        <v>34.462895826796299</v>
      </c>
      <c r="W171">
        <v>38.521170768458703</v>
      </c>
      <c r="X171">
        <v>41.856646748501603</v>
      </c>
      <c r="Y171">
        <v>47.904603654455698</v>
      </c>
    </row>
    <row r="172" spans="1:25" x14ac:dyDescent="0.35">
      <c r="A172" t="str">
        <f t="shared" si="7"/>
        <v>73_11</v>
      </c>
      <c r="B172">
        <v>11</v>
      </c>
      <c r="C172" s="1" t="s">
        <v>26</v>
      </c>
      <c r="D172" t="s">
        <v>5</v>
      </c>
      <c r="E172">
        <f t="shared" si="8"/>
        <v>2.731921002590303E-2</v>
      </c>
      <c r="F172">
        <f t="shared" si="8"/>
        <v>2.3387618682145755E-2</v>
      </c>
      <c r="G172">
        <f t="shared" si="8"/>
        <v>3.9305460579668813E-2</v>
      </c>
      <c r="H172">
        <f t="shared" si="8"/>
        <v>8.7502638923620077E-2</v>
      </c>
      <c r="I172">
        <f t="shared" si="8"/>
        <v>8.9803854160316582E-2</v>
      </c>
      <c r="J172">
        <f t="shared" si="8"/>
        <v>0.11639247774806209</v>
      </c>
      <c r="K172">
        <f t="shared" si="8"/>
        <v>0.12584573319199896</v>
      </c>
      <c r="L172">
        <v>2.731921002590303E-2</v>
      </c>
      <c r="M172">
        <v>2.3387618682145755E-2</v>
      </c>
      <c r="N172">
        <v>3.9305460579668813E-2</v>
      </c>
      <c r="O172">
        <v>8.7502638923620077E-2</v>
      </c>
      <c r="P172">
        <v>8.9803854160316582E-2</v>
      </c>
      <c r="Q172">
        <v>0.11639247774806209</v>
      </c>
      <c r="R172">
        <v>0.12584573319199896</v>
      </c>
      <c r="S172">
        <v>6.53348507909178</v>
      </c>
      <c r="T172">
        <v>7.5933360311605602</v>
      </c>
      <c r="U172">
        <v>10.173871263619199</v>
      </c>
      <c r="V172">
        <v>19.3265732680292</v>
      </c>
      <c r="W172">
        <v>21.925723399995601</v>
      </c>
      <c r="X172">
        <v>30.310746593260301</v>
      </c>
      <c r="Y172">
        <v>24.330393830453499</v>
      </c>
    </row>
    <row r="173" spans="1:25" x14ac:dyDescent="0.35">
      <c r="A173" t="str">
        <f t="shared" si="7"/>
        <v>73_12</v>
      </c>
      <c r="B173">
        <v>12</v>
      </c>
      <c r="C173" s="1" t="s">
        <v>26</v>
      </c>
      <c r="D173" t="s">
        <v>16</v>
      </c>
      <c r="E173">
        <f t="shared" si="8"/>
        <v>1.0477706599302484E-3</v>
      </c>
      <c r="F173">
        <f t="shared" si="8"/>
        <v>1.6627561718100662E-3</v>
      </c>
      <c r="G173">
        <f t="shared" si="8"/>
        <v>1.7856397475781256E-3</v>
      </c>
      <c r="H173">
        <f t="shared" si="8"/>
        <v>2.0540142158153264E-3</v>
      </c>
      <c r="I173">
        <f t="shared" si="8"/>
        <v>2.0281040907258654E-3</v>
      </c>
      <c r="J173">
        <f t="shared" si="8"/>
        <v>1.640046684938435E-3</v>
      </c>
      <c r="K173">
        <f t="shared" si="8"/>
        <v>2.4303617733079704E-3</v>
      </c>
      <c r="L173">
        <v>1.0477706599302484E-3</v>
      </c>
      <c r="M173">
        <v>1.6627561718100662E-3</v>
      </c>
      <c r="N173">
        <v>1.7856397475781256E-3</v>
      </c>
      <c r="O173">
        <v>2.0540142158153264E-3</v>
      </c>
      <c r="P173">
        <v>2.0281040907258654E-3</v>
      </c>
      <c r="Q173">
        <v>1.640046684938435E-3</v>
      </c>
      <c r="R173">
        <v>2.4303617733079704E-3</v>
      </c>
      <c r="S173">
        <v>12.790203000041499</v>
      </c>
      <c r="T173">
        <v>12.993351174837301</v>
      </c>
      <c r="U173">
        <v>11.464556856009301</v>
      </c>
      <c r="V173">
        <v>20.6471249672746</v>
      </c>
      <c r="W173">
        <v>11.990375924391101</v>
      </c>
      <c r="X173">
        <v>23.234744371264501</v>
      </c>
      <c r="Y173">
        <v>21.9074492200089</v>
      </c>
    </row>
    <row r="174" spans="1:25" x14ac:dyDescent="0.35">
      <c r="A174" t="str">
        <f t="shared" si="7"/>
        <v>73_13</v>
      </c>
      <c r="B174">
        <v>13</v>
      </c>
      <c r="C174" s="1" t="s">
        <v>26</v>
      </c>
      <c r="D174" t="s">
        <v>13</v>
      </c>
      <c r="E174">
        <f t="shared" si="8"/>
        <v>9.0671346762632738E-3</v>
      </c>
      <c r="F174">
        <f t="shared" si="8"/>
        <v>9.8461681405329765E-3</v>
      </c>
      <c r="G174">
        <f t="shared" si="8"/>
        <v>1.0259984914659227E-2</v>
      </c>
      <c r="H174">
        <f t="shared" si="8"/>
        <v>1.4175442993490099E-2</v>
      </c>
      <c r="I174">
        <f t="shared" si="8"/>
        <v>1.2595511243921047E-2</v>
      </c>
      <c r="J174">
        <f t="shared" si="8"/>
        <v>8.9273430448148627E-3</v>
      </c>
      <c r="K174">
        <f t="shared" si="8"/>
        <v>9.9468494234159106E-3</v>
      </c>
      <c r="L174">
        <v>9.0671346762632738E-3</v>
      </c>
      <c r="M174">
        <v>9.8461681405329765E-3</v>
      </c>
      <c r="N174">
        <v>1.0259984914659227E-2</v>
      </c>
      <c r="O174">
        <v>1.4175442993490099E-2</v>
      </c>
      <c r="P174">
        <v>1.2595511243921047E-2</v>
      </c>
      <c r="Q174">
        <v>8.9273430448148627E-3</v>
      </c>
      <c r="R174">
        <v>9.9468494234159106E-3</v>
      </c>
      <c r="S174">
        <v>21.8000670578434</v>
      </c>
      <c r="T174">
        <v>10.961508746189899</v>
      </c>
      <c r="U174">
        <v>31.242115778814799</v>
      </c>
      <c r="V174">
        <v>33.387513776904797</v>
      </c>
      <c r="W174">
        <v>28.3012299557458</v>
      </c>
      <c r="X174">
        <v>27.664975144487101</v>
      </c>
      <c r="Y174">
        <v>20.895948492795501</v>
      </c>
    </row>
    <row r="175" spans="1:25" x14ac:dyDescent="0.35">
      <c r="A175" t="str">
        <f t="shared" si="7"/>
        <v>73_14</v>
      </c>
      <c r="B175">
        <v>14</v>
      </c>
      <c r="C175" s="1" t="s">
        <v>26</v>
      </c>
      <c r="D175" t="s">
        <v>12</v>
      </c>
      <c r="E175">
        <f t="shared" si="8"/>
        <v>4.1625070044419713E-3</v>
      </c>
      <c r="F175">
        <f t="shared" si="8"/>
        <v>2.6610905124777292E-3</v>
      </c>
      <c r="G175">
        <f t="shared" si="8"/>
        <v>3.4453340403589948E-3</v>
      </c>
      <c r="H175">
        <f t="shared" si="8"/>
        <v>1.9873189842259443E-3</v>
      </c>
      <c r="I175">
        <f t="shared" si="8"/>
        <v>3.9473696934833559E-3</v>
      </c>
      <c r="J175">
        <f t="shared" si="8"/>
        <v>1.5184981295841521E-3</v>
      </c>
      <c r="K175">
        <f t="shared" si="8"/>
        <v>2.3036570452596742E-3</v>
      </c>
      <c r="L175">
        <v>4.1625070044419713E-3</v>
      </c>
      <c r="M175">
        <v>2.6610905124777292E-3</v>
      </c>
      <c r="N175">
        <v>3.4453340403589948E-3</v>
      </c>
      <c r="O175">
        <v>1.9873189842259443E-3</v>
      </c>
      <c r="P175">
        <v>3.9473696934833559E-3</v>
      </c>
      <c r="Q175">
        <v>1.5184981295841521E-3</v>
      </c>
      <c r="R175">
        <v>2.3036570452596742E-3</v>
      </c>
      <c r="S175">
        <v>6.5605459732482796</v>
      </c>
      <c r="T175">
        <v>13.6275859773683</v>
      </c>
      <c r="U175">
        <v>10.714569529124701</v>
      </c>
      <c r="V175">
        <v>8.0171135288161306</v>
      </c>
      <c r="W175">
        <v>11.0714604031501</v>
      </c>
      <c r="X175">
        <v>6.3382821377426204</v>
      </c>
      <c r="Y175">
        <v>9.7842452226369794</v>
      </c>
    </row>
    <row r="176" spans="1:25" x14ac:dyDescent="0.35">
      <c r="A176" t="str">
        <f t="shared" si="7"/>
        <v>73_15</v>
      </c>
      <c r="B176">
        <v>15</v>
      </c>
      <c r="C176" s="1" t="s">
        <v>26</v>
      </c>
      <c r="D176" t="s">
        <v>3</v>
      </c>
      <c r="E176">
        <f t="shared" si="8"/>
        <v>1.2592698528097029E-2</v>
      </c>
      <c r="F176">
        <f t="shared" si="8"/>
        <v>6.4430034198969975E-3</v>
      </c>
      <c r="G176" t="str">
        <f t="shared" si="8"/>
        <v>S</v>
      </c>
      <c r="H176" t="str">
        <f t="shared" si="8"/>
        <v>S</v>
      </c>
      <c r="I176" t="str">
        <f t="shared" si="8"/>
        <v>S</v>
      </c>
      <c r="J176">
        <f t="shared" si="8"/>
        <v>9.2845276661525124E-3</v>
      </c>
      <c r="K176">
        <f t="shared" si="8"/>
        <v>4.9488717062047376E-3</v>
      </c>
      <c r="L176">
        <v>1.2592698528097029E-2</v>
      </c>
      <c r="M176">
        <v>6.4430034198969975E-3</v>
      </c>
      <c r="N176">
        <v>3.949446977742666E-3</v>
      </c>
      <c r="O176">
        <v>1.2861601688549983E-3</v>
      </c>
      <c r="P176">
        <v>8.0418613754895663E-4</v>
      </c>
      <c r="Q176">
        <v>9.2845276661525124E-3</v>
      </c>
      <c r="R176">
        <v>4.9488717062047376E-3</v>
      </c>
      <c r="S176">
        <v>10.215520591659599</v>
      </c>
      <c r="T176">
        <v>7.61916423509917</v>
      </c>
      <c r="U176">
        <v>1.95716865702159</v>
      </c>
      <c r="V176">
        <v>1.08640898851434</v>
      </c>
      <c r="W176">
        <v>1.2612942000979299</v>
      </c>
      <c r="X176">
        <v>7.8077174440747799</v>
      </c>
      <c r="Y176">
        <v>6.9416134668905203</v>
      </c>
    </row>
    <row r="177" spans="1:25" x14ac:dyDescent="0.35">
      <c r="A177" t="str">
        <f t="shared" si="7"/>
        <v>73_16</v>
      </c>
      <c r="B177">
        <v>16</v>
      </c>
      <c r="C177" s="1" t="s">
        <v>26</v>
      </c>
      <c r="D177" t="s">
        <v>11</v>
      </c>
      <c r="E177" t="str">
        <f t="shared" si="8"/>
        <v>S</v>
      </c>
      <c r="F177" t="str">
        <f t="shared" si="8"/>
        <v>S</v>
      </c>
      <c r="G177">
        <f t="shared" si="8"/>
        <v>3.7175927553153775E-3</v>
      </c>
      <c r="H177">
        <f t="shared" si="8"/>
        <v>3.0158251510933568E-3</v>
      </c>
      <c r="I177">
        <f t="shared" si="8"/>
        <v>5.3454456507169585E-3</v>
      </c>
      <c r="J177">
        <f t="shared" si="8"/>
        <v>8.569055771408058E-3</v>
      </c>
      <c r="K177" t="str">
        <f t="shared" si="8"/>
        <v>S</v>
      </c>
      <c r="L177">
        <v>3.0524990777730612E-3</v>
      </c>
      <c r="M177">
        <v>3.5671237227053554E-3</v>
      </c>
      <c r="N177">
        <v>3.7175927553153775E-3</v>
      </c>
      <c r="O177">
        <v>3.0158251510933568E-3</v>
      </c>
      <c r="P177">
        <v>5.3454456507169585E-3</v>
      </c>
      <c r="Q177">
        <v>8.569055771408058E-3</v>
      </c>
      <c r="R177">
        <v>4.1116941821163228E-3</v>
      </c>
      <c r="S177">
        <v>4.23099175627961</v>
      </c>
      <c r="T177">
        <v>2.5772937817738701</v>
      </c>
      <c r="U177">
        <v>14.4939991507533</v>
      </c>
      <c r="V177">
        <v>8.8077979348339799</v>
      </c>
      <c r="W177">
        <v>11.0070685156661</v>
      </c>
      <c r="X177">
        <v>15.3165600394747</v>
      </c>
      <c r="Y177">
        <v>3.5582184569909501</v>
      </c>
    </row>
    <row r="178" spans="1:25" x14ac:dyDescent="0.35">
      <c r="A178" t="str">
        <f t="shared" si="7"/>
        <v>74_1</v>
      </c>
      <c r="B178">
        <v>1</v>
      </c>
      <c r="C178" s="1" t="s">
        <v>27</v>
      </c>
      <c r="D178" t="s">
        <v>6</v>
      </c>
      <c r="E178">
        <f t="shared" si="8"/>
        <v>7.8781769623136905E-2</v>
      </c>
      <c r="F178">
        <f t="shared" si="8"/>
        <v>7.6040403750355992E-2</v>
      </c>
      <c r="G178">
        <f t="shared" si="8"/>
        <v>7.8049172610023573E-2</v>
      </c>
      <c r="H178">
        <f t="shared" si="8"/>
        <v>7.5728056360887072E-2</v>
      </c>
      <c r="I178">
        <f t="shared" si="8"/>
        <v>8.4421129259661665E-2</v>
      </c>
      <c r="J178">
        <f t="shared" si="8"/>
        <v>0.10516625846010259</v>
      </c>
      <c r="K178">
        <f t="shared" si="8"/>
        <v>0.10562326554535009</v>
      </c>
      <c r="L178">
        <v>7.8781769623136905E-2</v>
      </c>
      <c r="M178">
        <v>7.6040403750355992E-2</v>
      </c>
      <c r="N178">
        <v>7.8049172610023573E-2</v>
      </c>
      <c r="O178">
        <v>7.5728056360887072E-2</v>
      </c>
      <c r="P178">
        <v>8.4421129259661665E-2</v>
      </c>
      <c r="Q178">
        <v>0.10516625846010259</v>
      </c>
      <c r="R178">
        <v>0.10562326554535009</v>
      </c>
      <c r="S178">
        <v>1823.6512036162901</v>
      </c>
      <c r="T178">
        <v>2246.9524126616998</v>
      </c>
      <c r="U178">
        <v>2097.6565985930702</v>
      </c>
      <c r="V178">
        <v>2254.0698614091202</v>
      </c>
      <c r="W178">
        <v>2545.6751779152601</v>
      </c>
      <c r="X178">
        <v>3317.7942356117801</v>
      </c>
      <c r="Y178">
        <v>2699.1375267312801</v>
      </c>
    </row>
    <row r="179" spans="1:25" x14ac:dyDescent="0.35">
      <c r="A179" t="str">
        <f t="shared" si="7"/>
        <v>74_2</v>
      </c>
      <c r="B179">
        <v>2</v>
      </c>
      <c r="C179" s="1" t="s">
        <v>27</v>
      </c>
      <c r="D179" t="s">
        <v>7</v>
      </c>
      <c r="E179">
        <f t="shared" si="8"/>
        <v>6.6348126523448916E-2</v>
      </c>
      <c r="F179">
        <f t="shared" si="8"/>
        <v>6.5817279166535542E-2</v>
      </c>
      <c r="G179">
        <f t="shared" si="8"/>
        <v>6.3285658780955822E-2</v>
      </c>
      <c r="H179">
        <f t="shared" si="8"/>
        <v>6.4455889263066543E-2</v>
      </c>
      <c r="I179">
        <f t="shared" si="8"/>
        <v>8.2545205951023867E-2</v>
      </c>
      <c r="J179">
        <f t="shared" si="8"/>
        <v>9.3507329989071894E-2</v>
      </c>
      <c r="K179">
        <f t="shared" si="8"/>
        <v>9.4141207983417727E-2</v>
      </c>
      <c r="L179">
        <v>6.6348126523448916E-2</v>
      </c>
      <c r="M179">
        <v>6.5817279166535542E-2</v>
      </c>
      <c r="N179">
        <v>6.3285658780955822E-2</v>
      </c>
      <c r="O179">
        <v>6.4455889263066543E-2</v>
      </c>
      <c r="P179">
        <v>8.2545205951023867E-2</v>
      </c>
      <c r="Q179">
        <v>9.3507329989071894E-2</v>
      </c>
      <c r="R179">
        <v>9.4141207983417727E-2</v>
      </c>
      <c r="S179">
        <v>1162.54709258151</v>
      </c>
      <c r="T179">
        <v>1319.5206809787301</v>
      </c>
      <c r="U179">
        <v>1188.41234801614</v>
      </c>
      <c r="V179">
        <v>1536.5212646228399</v>
      </c>
      <c r="W179">
        <v>1807.21136752081</v>
      </c>
      <c r="X179">
        <v>1891.4406933576099</v>
      </c>
      <c r="Y179">
        <v>1873.1732102911001</v>
      </c>
    </row>
    <row r="180" spans="1:25" x14ac:dyDescent="0.35">
      <c r="A180" t="str">
        <f t="shared" si="7"/>
        <v>74_3</v>
      </c>
      <c r="B180">
        <v>3</v>
      </c>
      <c r="C180" s="1" t="s">
        <v>27</v>
      </c>
      <c r="D180" t="s">
        <v>4</v>
      </c>
      <c r="E180">
        <f t="shared" si="8"/>
        <v>8.7425399338619092E-2</v>
      </c>
      <c r="F180">
        <f t="shared" si="8"/>
        <v>9.1537757081503829E-2</v>
      </c>
      <c r="G180">
        <f t="shared" si="8"/>
        <v>8.7711104339336571E-2</v>
      </c>
      <c r="H180">
        <f t="shared" si="8"/>
        <v>7.8411460449405057E-2</v>
      </c>
      <c r="I180">
        <f t="shared" si="8"/>
        <v>8.5301694281122914E-2</v>
      </c>
      <c r="J180">
        <f t="shared" si="8"/>
        <v>0.10127448517508944</v>
      </c>
      <c r="K180">
        <f t="shared" si="8"/>
        <v>9.9409924569333272E-2</v>
      </c>
      <c r="L180">
        <v>8.7425399338619092E-2</v>
      </c>
      <c r="M180">
        <v>9.1537757081503829E-2</v>
      </c>
      <c r="N180">
        <v>8.7711104339336571E-2</v>
      </c>
      <c r="O180">
        <v>7.8411460449405057E-2</v>
      </c>
      <c r="P180">
        <v>8.5301694281122914E-2</v>
      </c>
      <c r="Q180">
        <v>0.10127448517508944</v>
      </c>
      <c r="R180">
        <v>9.9409924569333272E-2</v>
      </c>
      <c r="S180">
        <v>848.71303056921101</v>
      </c>
      <c r="T180">
        <v>1183.40258039844</v>
      </c>
      <c r="U180">
        <v>894.04664421728398</v>
      </c>
      <c r="V180">
        <v>909.50935369561</v>
      </c>
      <c r="W180">
        <v>1081.6416367680999</v>
      </c>
      <c r="X180">
        <v>1267.5359594847</v>
      </c>
      <c r="Y180">
        <v>1031.2522009183101</v>
      </c>
    </row>
    <row r="181" spans="1:25" x14ac:dyDescent="0.35">
      <c r="A181" t="str">
        <f t="shared" si="7"/>
        <v>74_4</v>
      </c>
      <c r="B181">
        <v>4</v>
      </c>
      <c r="C181" s="1" t="s">
        <v>27</v>
      </c>
      <c r="D181" t="s">
        <v>8</v>
      </c>
      <c r="E181">
        <f t="shared" si="8"/>
        <v>1.4260122560679999E-2</v>
      </c>
      <c r="F181">
        <f t="shared" si="8"/>
        <v>1.453954114752375E-2</v>
      </c>
      <c r="G181">
        <f t="shared" si="8"/>
        <v>1.6373689843603444E-2</v>
      </c>
      <c r="H181">
        <f t="shared" si="8"/>
        <v>1.7337588751804352E-2</v>
      </c>
      <c r="I181">
        <f t="shared" si="8"/>
        <v>1.7603880573060955E-2</v>
      </c>
      <c r="J181">
        <f t="shared" si="8"/>
        <v>1.9718513238401708E-2</v>
      </c>
      <c r="K181">
        <f t="shared" si="8"/>
        <v>1.903094130001318E-2</v>
      </c>
      <c r="L181">
        <v>1.4260122560679999E-2</v>
      </c>
      <c r="M181">
        <v>1.453954114752375E-2</v>
      </c>
      <c r="N181">
        <v>1.6373689843603444E-2</v>
      </c>
      <c r="O181">
        <v>1.7337588751804352E-2</v>
      </c>
      <c r="P181">
        <v>1.7603880573060955E-2</v>
      </c>
      <c r="Q181">
        <v>1.9718513238401708E-2</v>
      </c>
      <c r="R181">
        <v>1.903094130001318E-2</v>
      </c>
      <c r="S181">
        <v>530.37864635271603</v>
      </c>
      <c r="T181">
        <v>659.12699370355494</v>
      </c>
      <c r="U181">
        <v>622.30877369682696</v>
      </c>
      <c r="V181">
        <v>678.65526609670098</v>
      </c>
      <c r="W181">
        <v>762.92678227715805</v>
      </c>
      <c r="X181">
        <v>719.07603107337695</v>
      </c>
      <c r="Y181">
        <v>823.40185567753394</v>
      </c>
    </row>
    <row r="182" spans="1:25" x14ac:dyDescent="0.35">
      <c r="A182" t="str">
        <f t="shared" si="7"/>
        <v>74_5</v>
      </c>
      <c r="B182">
        <v>5</v>
      </c>
      <c r="C182" s="1" t="s">
        <v>27</v>
      </c>
      <c r="D182" t="s">
        <v>14</v>
      </c>
      <c r="E182">
        <f t="shared" si="8"/>
        <v>1.6034282561252271E-2</v>
      </c>
      <c r="F182">
        <f t="shared" si="8"/>
        <v>1.2110702881582641E-2</v>
      </c>
      <c r="G182">
        <f t="shared" si="8"/>
        <v>1.3731487660012759E-2</v>
      </c>
      <c r="H182">
        <f t="shared" si="8"/>
        <v>1.3880785874509863E-2</v>
      </c>
      <c r="I182">
        <f t="shared" si="8"/>
        <v>1.6999562330726178E-2</v>
      </c>
      <c r="J182">
        <f t="shared" si="8"/>
        <v>2.7915652025213091E-2</v>
      </c>
      <c r="K182">
        <f t="shared" si="8"/>
        <v>3.0069094094678284E-2</v>
      </c>
      <c r="L182">
        <v>1.6034282561252271E-2</v>
      </c>
      <c r="M182">
        <v>1.2110702881582641E-2</v>
      </c>
      <c r="N182">
        <v>1.3731487660012759E-2</v>
      </c>
      <c r="O182">
        <v>1.3880785874509863E-2</v>
      </c>
      <c r="P182">
        <v>1.6999562330726178E-2</v>
      </c>
      <c r="Q182">
        <v>2.7915652025213091E-2</v>
      </c>
      <c r="R182">
        <v>3.0069094094678284E-2</v>
      </c>
      <c r="S182">
        <v>232.53783598988801</v>
      </c>
      <c r="T182">
        <v>240.590980664505</v>
      </c>
      <c r="U182">
        <v>273.23480186939599</v>
      </c>
      <c r="V182">
        <v>327.14190102755498</v>
      </c>
      <c r="W182">
        <v>349.83891075005602</v>
      </c>
      <c r="X182">
        <v>621.80597502867295</v>
      </c>
      <c r="Y182">
        <v>641.59022994757004</v>
      </c>
    </row>
    <row r="183" spans="1:25" x14ac:dyDescent="0.35">
      <c r="A183" t="str">
        <f t="shared" si="7"/>
        <v>74_6</v>
      </c>
      <c r="B183">
        <v>6</v>
      </c>
      <c r="C183" s="1" t="s">
        <v>27</v>
      </c>
      <c r="D183" t="s">
        <v>267</v>
      </c>
      <c r="E183">
        <f t="shared" si="8"/>
        <v>8.0831286003987063E-2</v>
      </c>
      <c r="F183">
        <f t="shared" si="8"/>
        <v>8.047713476174094E-2</v>
      </c>
      <c r="G183">
        <f t="shared" si="8"/>
        <v>6.5555793246284119E-2</v>
      </c>
      <c r="H183">
        <f t="shared" si="8"/>
        <v>6.153778664147732E-2</v>
      </c>
      <c r="I183">
        <f t="shared" si="8"/>
        <v>6.3857485387012386E-2</v>
      </c>
      <c r="J183">
        <f t="shared" si="8"/>
        <v>6.831088889540525E-2</v>
      </c>
      <c r="K183">
        <f t="shared" si="8"/>
        <v>7.0956083534089387E-2</v>
      </c>
      <c r="L183">
        <v>8.0831286003987063E-2</v>
      </c>
      <c r="M183">
        <v>8.047713476174094E-2</v>
      </c>
      <c r="N183">
        <v>6.5555793246284119E-2</v>
      </c>
      <c r="O183">
        <v>6.153778664147732E-2</v>
      </c>
      <c r="P183">
        <v>6.3857485387012386E-2</v>
      </c>
      <c r="Q183">
        <v>6.831088889540525E-2</v>
      </c>
      <c r="R183">
        <v>7.0956083534089387E-2</v>
      </c>
      <c r="S183">
        <v>585.10618085946203</v>
      </c>
      <c r="T183">
        <v>434.654389020682</v>
      </c>
      <c r="U183">
        <v>461.49485661699498</v>
      </c>
      <c r="V183">
        <v>442.60474057786502</v>
      </c>
      <c r="W183">
        <v>448.37640055366802</v>
      </c>
      <c r="X183">
        <v>503.04465003332399</v>
      </c>
      <c r="Y183">
        <v>530.75346681353699</v>
      </c>
    </row>
    <row r="184" spans="1:25" x14ac:dyDescent="0.35">
      <c r="A184" t="str">
        <f t="shared" si="7"/>
        <v>74_7</v>
      </c>
      <c r="B184">
        <v>7</v>
      </c>
      <c r="C184" s="1" t="s">
        <v>27</v>
      </c>
      <c r="D184" t="s">
        <v>9</v>
      </c>
      <c r="E184">
        <f t="shared" si="8"/>
        <v>1.848293249364533E-2</v>
      </c>
      <c r="F184">
        <f t="shared" si="8"/>
        <v>1.9672219251776576E-2</v>
      </c>
      <c r="G184">
        <f t="shared" si="8"/>
        <v>2.4290765250169911E-2</v>
      </c>
      <c r="H184">
        <f t="shared" si="8"/>
        <v>2.5223313300244434E-2</v>
      </c>
      <c r="I184">
        <f t="shared" si="8"/>
        <v>3.226360718465867E-2</v>
      </c>
      <c r="J184">
        <f t="shared" si="8"/>
        <v>3.7883401123570533E-2</v>
      </c>
      <c r="K184">
        <f t="shared" si="8"/>
        <v>3.4535571411514684E-2</v>
      </c>
      <c r="L184">
        <v>1.848293249364533E-2</v>
      </c>
      <c r="M184">
        <v>1.9672219251776576E-2</v>
      </c>
      <c r="N184">
        <v>2.4290765250169911E-2</v>
      </c>
      <c r="O184">
        <v>2.5223313300244434E-2</v>
      </c>
      <c r="P184">
        <v>3.226360718465867E-2</v>
      </c>
      <c r="Q184">
        <v>3.7883401123570533E-2</v>
      </c>
      <c r="R184">
        <v>3.4535571411514684E-2</v>
      </c>
      <c r="S184">
        <v>209.81131327801</v>
      </c>
      <c r="T184">
        <v>279.58822281012698</v>
      </c>
      <c r="U184">
        <v>348.78719658308</v>
      </c>
      <c r="V184">
        <v>312.88341075768602</v>
      </c>
      <c r="W184">
        <v>470.42611282229899</v>
      </c>
      <c r="X184">
        <v>443.45682684115297</v>
      </c>
      <c r="Y184">
        <v>427.57480517370698</v>
      </c>
    </row>
    <row r="185" spans="1:25" x14ac:dyDescent="0.35">
      <c r="A185" t="str">
        <f t="shared" si="7"/>
        <v>74_8</v>
      </c>
      <c r="B185">
        <v>8</v>
      </c>
      <c r="C185" s="1" t="s">
        <v>27</v>
      </c>
      <c r="D185" t="s">
        <v>15</v>
      </c>
      <c r="E185">
        <f t="shared" si="8"/>
        <v>1.8023328484226798E-3</v>
      </c>
      <c r="F185">
        <f t="shared" si="8"/>
        <v>1.4143174504343096E-3</v>
      </c>
      <c r="G185">
        <f t="shared" si="8"/>
        <v>1.3792009004008677E-3</v>
      </c>
      <c r="H185">
        <f t="shared" si="8"/>
        <v>1.3796413887877015E-3</v>
      </c>
      <c r="I185">
        <f t="shared" si="8"/>
        <v>1.7029606536096359E-3</v>
      </c>
      <c r="J185">
        <f t="shared" si="8"/>
        <v>2.7858132502682161E-3</v>
      </c>
      <c r="K185">
        <f t="shared" si="8"/>
        <v>4.9296831719360789E-3</v>
      </c>
      <c r="L185">
        <v>1.8023328484226798E-3</v>
      </c>
      <c r="M185">
        <v>1.4143174504343096E-3</v>
      </c>
      <c r="N185">
        <v>1.3792009004008677E-3</v>
      </c>
      <c r="O185">
        <v>1.3796413887877015E-3</v>
      </c>
      <c r="P185">
        <v>1.7029606536096359E-3</v>
      </c>
      <c r="Q185">
        <v>2.7858132502682161E-3</v>
      </c>
      <c r="R185">
        <v>4.9296831719360789E-3</v>
      </c>
      <c r="S185">
        <v>79.228554581774702</v>
      </c>
      <c r="T185">
        <v>105.024090266586</v>
      </c>
      <c r="U185">
        <v>92.5958901791209</v>
      </c>
      <c r="V185">
        <v>130.135398198323</v>
      </c>
      <c r="W185">
        <v>148.28087613665301</v>
      </c>
      <c r="X185">
        <v>337.09266217585099</v>
      </c>
      <c r="Y185">
        <v>376.55037251083502</v>
      </c>
    </row>
    <row r="186" spans="1:25" x14ac:dyDescent="0.35">
      <c r="A186" t="str">
        <f t="shared" si="7"/>
        <v>74_9</v>
      </c>
      <c r="B186">
        <v>9</v>
      </c>
      <c r="C186" s="1" t="s">
        <v>27</v>
      </c>
      <c r="D186" t="s">
        <v>5</v>
      </c>
      <c r="E186">
        <f t="shared" si="8"/>
        <v>0.10834711238722272</v>
      </c>
      <c r="F186">
        <f t="shared" si="8"/>
        <v>8.5864925724290872E-2</v>
      </c>
      <c r="G186">
        <f t="shared" si="8"/>
        <v>0.10346935411512884</v>
      </c>
      <c r="H186">
        <f t="shared" si="8"/>
        <v>0.12022133162810722</v>
      </c>
      <c r="I186">
        <f t="shared" si="8"/>
        <v>0.11025035418733289</v>
      </c>
      <c r="J186">
        <f t="shared" si="8"/>
        <v>0.14396377890649925</v>
      </c>
      <c r="K186">
        <f t="shared" si="8"/>
        <v>0.1331304755638992</v>
      </c>
      <c r="L186">
        <v>0.10834711238722272</v>
      </c>
      <c r="M186">
        <v>8.5864925724290872E-2</v>
      </c>
      <c r="N186">
        <v>0.10346935411512884</v>
      </c>
      <c r="O186">
        <v>0.12022133162810722</v>
      </c>
      <c r="P186">
        <v>0.11025035418733289</v>
      </c>
      <c r="Q186">
        <v>0.14396377890649925</v>
      </c>
      <c r="R186">
        <v>0.1331304755638992</v>
      </c>
      <c r="S186">
        <v>119.192453836708</v>
      </c>
      <c r="T186">
        <v>149.93158834651399</v>
      </c>
      <c r="U186">
        <v>174.811306053533</v>
      </c>
      <c r="V186">
        <v>175.398626378301</v>
      </c>
      <c r="W186">
        <v>207.64235787042</v>
      </c>
      <c r="X186">
        <v>214.68645459445</v>
      </c>
      <c r="Y186">
        <v>183.967102059187</v>
      </c>
    </row>
    <row r="187" spans="1:25" x14ac:dyDescent="0.35">
      <c r="A187" t="str">
        <f t="shared" si="7"/>
        <v>74_10</v>
      </c>
      <c r="B187">
        <v>10</v>
      </c>
      <c r="C187" s="1" t="s">
        <v>27</v>
      </c>
      <c r="D187" t="s">
        <v>268</v>
      </c>
      <c r="E187">
        <f t="shared" si="8"/>
        <v>3.9100415380473048E-2</v>
      </c>
      <c r="F187">
        <f t="shared" si="8"/>
        <v>3.8981539892544048E-2</v>
      </c>
      <c r="G187">
        <f t="shared" si="8"/>
        <v>4.508578852268158E-2</v>
      </c>
      <c r="H187">
        <f t="shared" si="8"/>
        <v>4.1235151740052857E-2</v>
      </c>
      <c r="I187">
        <f t="shared" si="8"/>
        <v>3.802379120347793E-2</v>
      </c>
      <c r="J187">
        <f t="shared" si="8"/>
        <v>4.9313769084123979E-2</v>
      </c>
      <c r="K187">
        <f t="shared" si="8"/>
        <v>4.5458405743148897E-2</v>
      </c>
      <c r="L187">
        <v>3.9100415380473048E-2</v>
      </c>
      <c r="M187">
        <v>3.8981539892544048E-2</v>
      </c>
      <c r="N187">
        <v>4.508578852268158E-2</v>
      </c>
      <c r="O187">
        <v>4.1235151740052857E-2</v>
      </c>
      <c r="P187">
        <v>3.802379120347793E-2</v>
      </c>
      <c r="Q187">
        <v>4.9313769084123979E-2</v>
      </c>
      <c r="R187">
        <v>4.5458405743148897E-2</v>
      </c>
      <c r="S187">
        <v>103.658692136436</v>
      </c>
      <c r="T187">
        <v>112.43446163094301</v>
      </c>
      <c r="U187">
        <v>122.749353545579</v>
      </c>
      <c r="V187">
        <v>125.02092272247501</v>
      </c>
      <c r="W187">
        <v>116.83843279411001</v>
      </c>
      <c r="X187">
        <v>141.420051647885</v>
      </c>
      <c r="Y187">
        <v>137.843117267748</v>
      </c>
    </row>
    <row r="188" spans="1:25" x14ac:dyDescent="0.35">
      <c r="A188" t="str">
        <f t="shared" si="7"/>
        <v>74_11</v>
      </c>
      <c r="B188">
        <v>11</v>
      </c>
      <c r="C188" s="1" t="s">
        <v>27</v>
      </c>
      <c r="D188" t="s">
        <v>10</v>
      </c>
      <c r="E188">
        <f t="shared" si="8"/>
        <v>6.3787766908793841E-3</v>
      </c>
      <c r="F188">
        <f t="shared" si="8"/>
        <v>5.8638571709226338E-3</v>
      </c>
      <c r="G188">
        <f t="shared" si="8"/>
        <v>6.1566645982106295E-3</v>
      </c>
      <c r="H188">
        <f t="shared" si="8"/>
        <v>6.9322383418634476E-3</v>
      </c>
      <c r="I188">
        <f t="shared" si="8"/>
        <v>7.8251766106085755E-3</v>
      </c>
      <c r="J188">
        <f t="shared" si="8"/>
        <v>7.9015228536420418E-3</v>
      </c>
      <c r="K188">
        <f t="shared" si="8"/>
        <v>7.2927291138989297E-3</v>
      </c>
      <c r="L188">
        <v>6.3787766908793841E-3</v>
      </c>
      <c r="M188">
        <v>5.8638571709226338E-3</v>
      </c>
      <c r="N188">
        <v>6.1566645982106295E-3</v>
      </c>
      <c r="O188">
        <v>6.9322383418634476E-3</v>
      </c>
      <c r="P188">
        <v>7.8251766106085755E-3</v>
      </c>
      <c r="Q188">
        <v>7.9015228536420418E-3</v>
      </c>
      <c r="R188">
        <v>7.2927291138989297E-3</v>
      </c>
      <c r="S188">
        <v>111.736606321731</v>
      </c>
      <c r="T188">
        <v>100.47936597541199</v>
      </c>
      <c r="U188">
        <v>126.931275269425</v>
      </c>
      <c r="V188">
        <v>135.59392924882101</v>
      </c>
      <c r="W188">
        <v>154.079679095274</v>
      </c>
      <c r="X188">
        <v>178.218534491361</v>
      </c>
      <c r="Y188">
        <v>133.84195451583</v>
      </c>
    </row>
    <row r="189" spans="1:25" x14ac:dyDescent="0.35">
      <c r="A189" t="str">
        <f t="shared" si="7"/>
        <v>74_12</v>
      </c>
      <c r="B189">
        <v>12</v>
      </c>
      <c r="C189" s="1" t="s">
        <v>27</v>
      </c>
      <c r="D189" t="s">
        <v>13</v>
      </c>
      <c r="E189">
        <f t="shared" si="8"/>
        <v>8.1998614274113989E-3</v>
      </c>
      <c r="F189">
        <f t="shared" si="8"/>
        <v>1.3023959189247756E-2</v>
      </c>
      <c r="G189">
        <f t="shared" si="8"/>
        <v>1.0512186908232883E-2</v>
      </c>
      <c r="H189">
        <f t="shared" si="8"/>
        <v>1.2226350278069674E-2</v>
      </c>
      <c r="I189">
        <f t="shared" si="8"/>
        <v>1.4719304912961563E-2</v>
      </c>
      <c r="J189">
        <f t="shared" si="8"/>
        <v>1.6191935046552905E-2</v>
      </c>
      <c r="K189">
        <f t="shared" si="8"/>
        <v>1.8967665984965406E-2</v>
      </c>
      <c r="L189">
        <v>8.1998614274113989E-3</v>
      </c>
      <c r="M189">
        <v>1.3023959189247756E-2</v>
      </c>
      <c r="N189">
        <v>1.0512186908232883E-2</v>
      </c>
      <c r="O189">
        <v>1.2226350278069674E-2</v>
      </c>
      <c r="P189">
        <v>1.4719304912961563E-2</v>
      </c>
      <c r="Q189">
        <v>1.6191935046552905E-2</v>
      </c>
      <c r="R189">
        <v>1.8967665984965406E-2</v>
      </c>
      <c r="S189">
        <v>35.340507517019198</v>
      </c>
      <c r="T189">
        <v>42.650814881786502</v>
      </c>
      <c r="U189">
        <v>30.6596865816886</v>
      </c>
      <c r="V189">
        <v>30.944315949146699</v>
      </c>
      <c r="W189">
        <v>51.358365570805603</v>
      </c>
      <c r="X189">
        <v>68.0006125078596</v>
      </c>
      <c r="Y189">
        <v>57.668668679604302</v>
      </c>
    </row>
    <row r="190" spans="1:25" x14ac:dyDescent="0.35">
      <c r="A190" t="str">
        <f t="shared" si="7"/>
        <v>74_13</v>
      </c>
      <c r="B190">
        <v>13</v>
      </c>
      <c r="C190" s="1" t="s">
        <v>27</v>
      </c>
      <c r="D190" t="s">
        <v>12</v>
      </c>
      <c r="E190">
        <f t="shared" si="8"/>
        <v>2.7652475720858541E-3</v>
      </c>
      <c r="F190">
        <f t="shared" si="8"/>
        <v>3.0471387579084669E-3</v>
      </c>
      <c r="G190">
        <f t="shared" si="8"/>
        <v>4.5163899778172803E-3</v>
      </c>
      <c r="H190">
        <f t="shared" si="8"/>
        <v>5.363126027304238E-3</v>
      </c>
      <c r="I190">
        <f t="shared" si="8"/>
        <v>6.5074134286619177E-3</v>
      </c>
      <c r="J190">
        <f t="shared" si="8"/>
        <v>5.9206561210797103E-3</v>
      </c>
      <c r="K190">
        <f t="shared" si="8"/>
        <v>5.2712125514640133E-3</v>
      </c>
      <c r="L190">
        <v>2.7652475720858541E-3</v>
      </c>
      <c r="M190">
        <v>3.0471387579084669E-3</v>
      </c>
      <c r="N190">
        <v>4.5163899778172803E-3</v>
      </c>
      <c r="O190">
        <v>5.363126027304238E-3</v>
      </c>
      <c r="P190">
        <v>6.5074134286619177E-3</v>
      </c>
      <c r="Q190">
        <v>5.9206561210797103E-3</v>
      </c>
      <c r="R190">
        <v>5.2712125514640133E-3</v>
      </c>
      <c r="S190">
        <v>17.398499905331601</v>
      </c>
      <c r="T190">
        <v>33.376027713437402</v>
      </c>
      <c r="U190">
        <v>27.842663742738601</v>
      </c>
      <c r="V190">
        <v>38.965709354624003</v>
      </c>
      <c r="W190">
        <v>55.311634822116403</v>
      </c>
      <c r="X190">
        <v>35.402233495600598</v>
      </c>
      <c r="Y190">
        <v>46.411106538977002</v>
      </c>
    </row>
    <row r="191" spans="1:25" x14ac:dyDescent="0.35">
      <c r="A191" t="str">
        <f t="shared" si="7"/>
        <v>74_14</v>
      </c>
      <c r="B191">
        <v>14</v>
      </c>
      <c r="C191" s="1" t="s">
        <v>27</v>
      </c>
      <c r="D191" t="s">
        <v>11</v>
      </c>
      <c r="E191">
        <f t="shared" si="8"/>
        <v>2.7209179102945951E-3</v>
      </c>
      <c r="F191">
        <f t="shared" si="8"/>
        <v>2.9692292762665698E-3</v>
      </c>
      <c r="G191">
        <f t="shared" si="8"/>
        <v>2.0106137386769057E-3</v>
      </c>
      <c r="H191">
        <f t="shared" si="8"/>
        <v>3.0357580556029428E-3</v>
      </c>
      <c r="I191">
        <f t="shared" si="8"/>
        <v>3.5712279714173066E-3</v>
      </c>
      <c r="J191">
        <f t="shared" si="8"/>
        <v>1.0435211821788498E-2</v>
      </c>
      <c r="K191">
        <f t="shared" si="8"/>
        <v>1.0100226806682433E-2</v>
      </c>
      <c r="L191">
        <v>2.7209179102945951E-3</v>
      </c>
      <c r="M191">
        <v>2.9692292762665698E-3</v>
      </c>
      <c r="N191">
        <v>2.0106137386769057E-3</v>
      </c>
      <c r="O191">
        <v>3.0357580556029428E-3</v>
      </c>
      <c r="P191">
        <v>3.5712279714173066E-3</v>
      </c>
      <c r="Q191">
        <v>1.0435211821788498E-2</v>
      </c>
      <c r="R191">
        <v>1.0100226806682433E-2</v>
      </c>
      <c r="S191">
        <v>15.60264377281</v>
      </c>
      <c r="T191">
        <v>11.620544400905001</v>
      </c>
      <c r="U191">
        <v>10.2241036924898</v>
      </c>
      <c r="V191">
        <v>11.9973057555338</v>
      </c>
      <c r="W191">
        <v>18.731617527703499</v>
      </c>
      <c r="X191">
        <v>30.7781956902103</v>
      </c>
      <c r="Y191">
        <v>43.320741219531698</v>
      </c>
    </row>
    <row r="192" spans="1:25" x14ac:dyDescent="0.35">
      <c r="A192" t="str">
        <f t="shared" si="7"/>
        <v>74_15</v>
      </c>
      <c r="B192">
        <v>15</v>
      </c>
      <c r="C192" s="1" t="s">
        <v>27</v>
      </c>
      <c r="D192" t="s">
        <v>16</v>
      </c>
      <c r="E192">
        <f t="shared" si="8"/>
        <v>2.0803255303246918E-3</v>
      </c>
      <c r="F192">
        <f t="shared" si="8"/>
        <v>1.8609632313373648E-3</v>
      </c>
      <c r="G192">
        <f t="shared" si="8"/>
        <v>2.6785984002444855E-3</v>
      </c>
      <c r="H192">
        <f t="shared" si="8"/>
        <v>1.7072783539428815E-3</v>
      </c>
      <c r="I192">
        <f t="shared" si="8"/>
        <v>2.4625805491899754E-3</v>
      </c>
      <c r="J192">
        <f t="shared" si="8"/>
        <v>3.1223740531625527E-3</v>
      </c>
      <c r="K192">
        <f t="shared" si="8"/>
        <v>3.1593993357863282E-3</v>
      </c>
      <c r="L192">
        <v>2.0803255303246918E-3</v>
      </c>
      <c r="M192">
        <v>1.8609632313373648E-3</v>
      </c>
      <c r="N192">
        <v>2.6785984002444855E-3</v>
      </c>
      <c r="O192">
        <v>1.7072783539428815E-3</v>
      </c>
      <c r="P192">
        <v>2.4625805491899754E-3</v>
      </c>
      <c r="Q192">
        <v>3.1223740531625527E-3</v>
      </c>
      <c r="R192">
        <v>3.1593993357863282E-3</v>
      </c>
      <c r="S192">
        <v>19.019726585760299</v>
      </c>
      <c r="T192">
        <v>37.046047688087498</v>
      </c>
      <c r="U192">
        <v>22.625191721513801</v>
      </c>
      <c r="V192">
        <v>27.424512237815101</v>
      </c>
      <c r="W192">
        <v>38.2743036324866</v>
      </c>
      <c r="X192">
        <v>30.992074788271999</v>
      </c>
      <c r="Y192">
        <v>30.0660431454052</v>
      </c>
    </row>
    <row r="193" spans="1:25" x14ac:dyDescent="0.35">
      <c r="A193" t="str">
        <f t="shared" si="7"/>
        <v>74_16</v>
      </c>
      <c r="B193">
        <v>16</v>
      </c>
      <c r="C193" s="1" t="s">
        <v>27</v>
      </c>
      <c r="D193" t="s">
        <v>3</v>
      </c>
      <c r="E193">
        <f t="shared" si="8"/>
        <v>7.88649374703446E-3</v>
      </c>
      <c r="F193" t="str">
        <f t="shared" si="8"/>
        <v>S</v>
      </c>
      <c r="G193" t="str">
        <f t="shared" si="8"/>
        <v>S</v>
      </c>
      <c r="H193">
        <f t="shared" si="8"/>
        <v>8.5892284127615463E-3</v>
      </c>
      <c r="I193">
        <f t="shared" si="8"/>
        <v>1.3151783046479454E-2</v>
      </c>
      <c r="J193">
        <f t="shared" si="8"/>
        <v>5.9283109825391273E-3</v>
      </c>
      <c r="K193" t="str">
        <f t="shared" si="8"/>
        <v>S</v>
      </c>
      <c r="L193">
        <v>7.88649374703446E-3</v>
      </c>
      <c r="M193">
        <v>4.5433244518951321E-3</v>
      </c>
      <c r="N193">
        <v>5.6161760810144318E-3</v>
      </c>
      <c r="O193">
        <v>8.5892284127615463E-3</v>
      </c>
      <c r="P193">
        <v>1.3151783046479454E-2</v>
      </c>
      <c r="Q193">
        <v>5.9283109825391273E-3</v>
      </c>
      <c r="R193">
        <v>5.2515881402536903E-3</v>
      </c>
      <c r="S193">
        <v>6.7800983497126497</v>
      </c>
      <c r="T193">
        <v>3.5107423752338098</v>
      </c>
      <c r="U193">
        <v>1.63212221757424</v>
      </c>
      <c r="V193">
        <v>29.276413480790101</v>
      </c>
      <c r="W193">
        <v>10.801457736114299</v>
      </c>
      <c r="X193">
        <v>7.0295917699560304</v>
      </c>
      <c r="Y193">
        <v>4.2112933151419201</v>
      </c>
    </row>
    <row r="194" spans="1:25" x14ac:dyDescent="0.35">
      <c r="A194" t="str">
        <f>C194&amp;"_"&amp;D194</f>
        <v>01_Tous secteurs</v>
      </c>
      <c r="C194" s="1" t="s">
        <v>1</v>
      </c>
      <c r="D194" t="s">
        <v>45</v>
      </c>
      <c r="E194">
        <v>3.5784000000000003E-2</v>
      </c>
      <c r="F194">
        <v>3.4551999999999999E-2</v>
      </c>
      <c r="G194">
        <v>3.6020999999999997E-2</v>
      </c>
      <c r="H194">
        <v>3.6846999999999998E-2</v>
      </c>
      <c r="I194">
        <v>3.9143999999999998E-2</v>
      </c>
      <c r="J194">
        <v>4.4283000000000003E-2</v>
      </c>
      <c r="K194">
        <v>4.9193000000000001E-2</v>
      </c>
    </row>
    <row r="195" spans="1:25" x14ac:dyDescent="0.35">
      <c r="A195" t="str">
        <f t="shared" ref="A195:A206" si="9">C195&amp;"_"&amp;D195</f>
        <v>03_Tous secteurs</v>
      </c>
      <c r="C195" s="1" t="s">
        <v>17</v>
      </c>
      <c r="D195" t="s">
        <v>45</v>
      </c>
      <c r="E195">
        <v>2.5169E-2</v>
      </c>
      <c r="F195">
        <v>2.5329999999999998E-2</v>
      </c>
      <c r="G195">
        <v>2.8299000000000001E-2</v>
      </c>
      <c r="H195">
        <v>2.8150999999999999E-2</v>
      </c>
      <c r="I195">
        <v>3.1934999999999998E-2</v>
      </c>
      <c r="J195">
        <v>3.2486000000000001E-2</v>
      </c>
      <c r="K195">
        <v>3.2955999999999999E-2</v>
      </c>
    </row>
    <row r="196" spans="1:25" x14ac:dyDescent="0.35">
      <c r="A196" t="str">
        <f t="shared" si="9"/>
        <v>07_Tous secteurs</v>
      </c>
      <c r="C196" s="1" t="s">
        <v>18</v>
      </c>
      <c r="D196" t="s">
        <v>45</v>
      </c>
      <c r="E196">
        <v>1.9133000000000001E-2</v>
      </c>
      <c r="F196">
        <v>1.8991000000000001E-2</v>
      </c>
      <c r="G196">
        <v>2.3174E-2</v>
      </c>
      <c r="H196">
        <v>2.4001000000000001E-2</v>
      </c>
      <c r="I196">
        <v>2.069E-2</v>
      </c>
      <c r="J196">
        <v>2.4497999999999999E-2</v>
      </c>
      <c r="K196">
        <v>2.5763000000000001E-2</v>
      </c>
    </row>
    <row r="197" spans="1:25" x14ac:dyDescent="0.35">
      <c r="A197" t="str">
        <f t="shared" si="9"/>
        <v>15_Tous secteurs</v>
      </c>
      <c r="C197" s="1" t="s">
        <v>19</v>
      </c>
      <c r="D197" t="s">
        <v>45</v>
      </c>
      <c r="E197">
        <v>1.1037E-2</v>
      </c>
      <c r="F197">
        <v>1.0404E-2</v>
      </c>
      <c r="G197">
        <v>1.0977000000000001E-2</v>
      </c>
      <c r="H197">
        <v>1.2408000000000001E-2</v>
      </c>
      <c r="I197">
        <v>1.5072E-2</v>
      </c>
      <c r="J197">
        <v>1.7395000000000001E-2</v>
      </c>
      <c r="K197">
        <v>2.2418E-2</v>
      </c>
    </row>
    <row r="198" spans="1:25" x14ac:dyDescent="0.35">
      <c r="A198" t="str">
        <f t="shared" si="9"/>
        <v>26_Tous secteurs</v>
      </c>
      <c r="C198" s="1" t="s">
        <v>20</v>
      </c>
      <c r="D198" t="s">
        <v>45</v>
      </c>
      <c r="E198">
        <v>2.9052999999999999E-2</v>
      </c>
      <c r="F198">
        <v>2.7910999999999998E-2</v>
      </c>
      <c r="G198">
        <v>2.9051E-2</v>
      </c>
      <c r="H198">
        <v>3.1042E-2</v>
      </c>
      <c r="I198">
        <v>3.4513000000000002E-2</v>
      </c>
      <c r="J198">
        <v>3.9659E-2</v>
      </c>
      <c r="K198">
        <v>4.1034000000000001E-2</v>
      </c>
    </row>
    <row r="199" spans="1:25" x14ac:dyDescent="0.35">
      <c r="A199" t="str">
        <f t="shared" si="9"/>
        <v>38_Tous secteurs</v>
      </c>
      <c r="C199" s="1" t="s">
        <v>21</v>
      </c>
      <c r="D199" t="s">
        <v>45</v>
      </c>
      <c r="E199">
        <v>2.8351000000000001E-2</v>
      </c>
      <c r="F199">
        <v>2.8341000000000002E-2</v>
      </c>
      <c r="G199">
        <v>2.8452999999999999E-2</v>
      </c>
      <c r="H199">
        <v>2.9648000000000001E-2</v>
      </c>
      <c r="I199">
        <v>3.2126000000000002E-2</v>
      </c>
      <c r="J199">
        <v>3.6673999999999998E-2</v>
      </c>
      <c r="K199">
        <v>3.8434999999999997E-2</v>
      </c>
    </row>
    <row r="200" spans="1:25" x14ac:dyDescent="0.35">
      <c r="A200" t="str">
        <f t="shared" si="9"/>
        <v>42_Tous secteurs</v>
      </c>
      <c r="C200" s="1" t="s">
        <v>22</v>
      </c>
      <c r="D200" t="s">
        <v>45</v>
      </c>
      <c r="E200">
        <v>2.8313999999999999E-2</v>
      </c>
      <c r="F200">
        <v>2.6235999999999999E-2</v>
      </c>
      <c r="G200">
        <v>2.6759000000000002E-2</v>
      </c>
      <c r="H200">
        <v>2.7541E-2</v>
      </c>
      <c r="I200">
        <v>2.9977E-2</v>
      </c>
      <c r="J200">
        <v>3.5681999999999998E-2</v>
      </c>
      <c r="K200">
        <v>3.8012999999999998E-2</v>
      </c>
    </row>
    <row r="201" spans="1:25" x14ac:dyDescent="0.35">
      <c r="A201" t="str">
        <f t="shared" si="9"/>
        <v>43_Tous secteurs</v>
      </c>
      <c r="C201" s="1" t="s">
        <v>23</v>
      </c>
      <c r="D201" t="s">
        <v>45</v>
      </c>
      <c r="E201">
        <v>2.6072000000000001E-2</v>
      </c>
      <c r="F201">
        <v>2.4421000000000002E-2</v>
      </c>
      <c r="G201">
        <v>2.7223000000000001E-2</v>
      </c>
      <c r="H201">
        <v>2.9336999999999998E-2</v>
      </c>
      <c r="I201">
        <v>3.0858E-2</v>
      </c>
      <c r="J201">
        <v>3.4555000000000002E-2</v>
      </c>
      <c r="K201">
        <v>3.5727000000000002E-2</v>
      </c>
    </row>
    <row r="202" spans="1:25" x14ac:dyDescent="0.35">
      <c r="A202" t="str">
        <f t="shared" si="9"/>
        <v>63_Tous secteurs</v>
      </c>
      <c r="C202" s="1" t="s">
        <v>24</v>
      </c>
      <c r="D202" t="s">
        <v>45</v>
      </c>
      <c r="E202">
        <v>1.9460999999999999E-2</v>
      </c>
      <c r="F202">
        <v>1.9744999999999999E-2</v>
      </c>
      <c r="G202">
        <v>1.9792000000000001E-2</v>
      </c>
      <c r="H202">
        <v>2.0188000000000001E-2</v>
      </c>
      <c r="I202">
        <v>2.137E-2</v>
      </c>
      <c r="J202">
        <v>2.5727E-2</v>
      </c>
      <c r="K202">
        <v>2.681E-2</v>
      </c>
    </row>
    <row r="203" spans="1:25" x14ac:dyDescent="0.35">
      <c r="A203" t="str">
        <f t="shared" si="9"/>
        <v>69_Tous secteurs</v>
      </c>
      <c r="C203" s="1" t="s">
        <v>25</v>
      </c>
      <c r="D203" t="s">
        <v>45</v>
      </c>
      <c r="E203">
        <v>2.8198000000000001E-2</v>
      </c>
      <c r="F203">
        <v>2.7793999999999999E-2</v>
      </c>
      <c r="G203">
        <v>2.8427000000000001E-2</v>
      </c>
      <c r="H203">
        <v>3.0086999999999999E-2</v>
      </c>
      <c r="I203">
        <v>3.2813000000000002E-2</v>
      </c>
      <c r="J203">
        <v>3.8131999999999999E-2</v>
      </c>
      <c r="K203">
        <v>4.0479000000000001E-2</v>
      </c>
    </row>
    <row r="204" spans="1:25" x14ac:dyDescent="0.35">
      <c r="A204" t="str">
        <f t="shared" si="9"/>
        <v>73_Tous secteurs</v>
      </c>
      <c r="C204" s="1" t="s">
        <v>26</v>
      </c>
      <c r="D204" t="s">
        <v>45</v>
      </c>
      <c r="E204">
        <v>2.2592999999999999E-2</v>
      </c>
      <c r="F204">
        <v>2.1394E-2</v>
      </c>
      <c r="G204">
        <v>1.8846000000000002E-2</v>
      </c>
      <c r="H204">
        <v>2.0257000000000001E-2</v>
      </c>
      <c r="I204">
        <v>2.2162999999999999E-2</v>
      </c>
      <c r="J204">
        <v>2.4643000000000002E-2</v>
      </c>
      <c r="K204">
        <v>2.6546E-2</v>
      </c>
    </row>
    <row r="205" spans="1:25" x14ac:dyDescent="0.35">
      <c r="A205" t="str">
        <f t="shared" si="9"/>
        <v>74_Tous secteurs</v>
      </c>
      <c r="C205" s="1" t="s">
        <v>27</v>
      </c>
      <c r="D205" t="s">
        <v>45</v>
      </c>
      <c r="E205">
        <v>2.6106000000000001E-2</v>
      </c>
      <c r="F205">
        <v>2.5297E-2</v>
      </c>
      <c r="G205">
        <v>2.5411E-2</v>
      </c>
      <c r="H205">
        <v>2.4792000000000002E-2</v>
      </c>
      <c r="I205">
        <v>2.8136999999999999E-2</v>
      </c>
      <c r="J205">
        <v>3.4278000000000003E-2</v>
      </c>
      <c r="K205">
        <v>3.4877999999999999E-2</v>
      </c>
    </row>
    <row r="206" spans="1:25" x14ac:dyDescent="0.35">
      <c r="A206" t="str">
        <f t="shared" si="9"/>
        <v>ARA_Tous secteurs</v>
      </c>
      <c r="C206" t="s">
        <v>269</v>
      </c>
      <c r="D206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7"/>
  <sheetViews>
    <sheetView workbookViewId="0">
      <selection activeCell="J2" sqref="J2"/>
    </sheetView>
  </sheetViews>
  <sheetFormatPr baseColWidth="10" defaultRowHeight="14.5" x14ac:dyDescent="0.35"/>
  <cols>
    <col min="1" max="1" width="9.54296875" customWidth="1"/>
    <col min="2" max="2" width="5.81640625" customWidth="1"/>
    <col min="3" max="3" width="49" customWidth="1"/>
  </cols>
  <sheetData>
    <row r="1" spans="1:10" x14ac:dyDescent="0.35">
      <c r="A1" t="s">
        <v>28</v>
      </c>
      <c r="B1" t="s">
        <v>0</v>
      </c>
      <c r="C1" t="s">
        <v>2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233</v>
      </c>
    </row>
    <row r="2" spans="1:10" ht="15" x14ac:dyDescent="0.25">
      <c r="A2" t="str">
        <f>B2&amp;"_"&amp;C2</f>
        <v>01_Fabrication d'autres produits industriels</v>
      </c>
      <c r="B2" s="1" t="s">
        <v>1</v>
      </c>
      <c r="C2" t="s">
        <v>6</v>
      </c>
      <c r="D2">
        <v>63.3</v>
      </c>
      <c r="E2">
        <v>183.41</v>
      </c>
      <c r="F2">
        <v>128.53</v>
      </c>
      <c r="G2">
        <v>2061.35</v>
      </c>
      <c r="H2">
        <v>1635.99</v>
      </c>
      <c r="I2">
        <v>0.39</v>
      </c>
      <c r="J2">
        <v>4072.97</v>
      </c>
    </row>
    <row r="3" spans="1:10" ht="15" x14ac:dyDescent="0.25">
      <c r="A3" t="str">
        <f t="shared" ref="A3:A66" si="0">B3&amp;"_"&amp;C3</f>
        <v>01_Transports et entreposage</v>
      </c>
      <c r="B3" s="1" t="s">
        <v>1</v>
      </c>
      <c r="C3" t="s">
        <v>9</v>
      </c>
      <c r="D3">
        <v>5.51</v>
      </c>
      <c r="E3">
        <v>59.86</v>
      </c>
      <c r="F3">
        <v>130.88999999999999</v>
      </c>
      <c r="G3">
        <v>755.14</v>
      </c>
      <c r="H3">
        <v>1272.24</v>
      </c>
      <c r="I3">
        <v>0</v>
      </c>
      <c r="J3">
        <v>2223.64</v>
      </c>
    </row>
    <row r="4" spans="1:10" ht="15" x14ac:dyDescent="0.25">
      <c r="A4" t="str">
        <f t="shared" si="0"/>
        <v>01_Construction</v>
      </c>
      <c r="B4" s="1" t="s">
        <v>1</v>
      </c>
      <c r="C4" t="s">
        <v>7</v>
      </c>
      <c r="D4" t="s">
        <v>62</v>
      </c>
      <c r="E4">
        <v>54.1</v>
      </c>
      <c r="F4">
        <v>32.549999999999997</v>
      </c>
      <c r="G4">
        <v>884.74</v>
      </c>
      <c r="H4">
        <v>262.81</v>
      </c>
      <c r="I4">
        <v>4.5599999999999996</v>
      </c>
      <c r="J4">
        <v>1241.96</v>
      </c>
    </row>
    <row r="5" spans="1:10" x14ac:dyDescent="0.35">
      <c r="A5" t="str">
        <f t="shared" si="0"/>
        <v>01_Commerce ; réparation d'automobiles et de motocycles</v>
      </c>
      <c r="B5" s="1" t="s">
        <v>1</v>
      </c>
      <c r="C5" t="s">
        <v>8</v>
      </c>
      <c r="D5">
        <v>5.16</v>
      </c>
      <c r="E5">
        <v>66.150000000000006</v>
      </c>
      <c r="F5">
        <v>317.76</v>
      </c>
      <c r="G5">
        <v>263.98</v>
      </c>
      <c r="H5">
        <v>377.18</v>
      </c>
      <c r="I5">
        <v>0.22</v>
      </c>
      <c r="J5">
        <v>1030.45</v>
      </c>
    </row>
    <row r="6" spans="1:10" x14ac:dyDescent="0.35">
      <c r="A6" t="str">
        <f t="shared" si="0"/>
        <v>01_Fabrication d'équipements électriques, électroniques, informatiques ; fabrication de machines</v>
      </c>
      <c r="B6" s="1" t="s">
        <v>1</v>
      </c>
      <c r="C6" t="s">
        <v>4</v>
      </c>
      <c r="D6">
        <v>16.02</v>
      </c>
      <c r="E6">
        <v>52.79</v>
      </c>
      <c r="F6">
        <v>35.67</v>
      </c>
      <c r="G6">
        <v>638.04999999999995</v>
      </c>
      <c r="H6">
        <v>281.54000000000002</v>
      </c>
      <c r="I6">
        <v>0</v>
      </c>
      <c r="J6">
        <v>1024.07</v>
      </c>
    </row>
    <row r="7" spans="1:10" x14ac:dyDescent="0.35">
      <c r="A7" t="str">
        <f t="shared" si="0"/>
        <v>01_Activités scientifiques et techniques ; services administratifs et de soutien</v>
      </c>
      <c r="B7" s="1" t="s">
        <v>1</v>
      </c>
      <c r="C7" t="s">
        <v>14</v>
      </c>
      <c r="D7">
        <v>66.180000000000007</v>
      </c>
      <c r="E7">
        <v>97.43</v>
      </c>
      <c r="F7">
        <v>120.33</v>
      </c>
      <c r="G7">
        <v>341.3</v>
      </c>
      <c r="H7">
        <v>344.88</v>
      </c>
      <c r="I7">
        <v>0</v>
      </c>
      <c r="J7">
        <v>970.12</v>
      </c>
    </row>
    <row r="8" spans="1:10" x14ac:dyDescent="0.35">
      <c r="A8" t="str">
        <f t="shared" si="0"/>
        <v>01_Fabrication de matériels de transport</v>
      </c>
      <c r="B8" s="1" t="s">
        <v>1</v>
      </c>
      <c r="C8" t="s">
        <v>5</v>
      </c>
      <c r="D8" t="s">
        <v>62</v>
      </c>
      <c r="E8">
        <v>39.049999999999997</v>
      </c>
      <c r="F8">
        <v>13.5</v>
      </c>
      <c r="G8">
        <v>328.05</v>
      </c>
      <c r="H8">
        <v>346.89</v>
      </c>
      <c r="I8">
        <v>0</v>
      </c>
      <c r="J8">
        <v>730.71</v>
      </c>
    </row>
    <row r="9" spans="1:10" x14ac:dyDescent="0.35">
      <c r="A9" t="str">
        <f t="shared" si="0"/>
        <v>01_Fabrication de denrées alimentaires, de boissons et de produits à base de tabac</v>
      </c>
      <c r="B9" s="1" t="s">
        <v>1</v>
      </c>
      <c r="C9" t="s">
        <v>54</v>
      </c>
      <c r="D9">
        <v>0.31</v>
      </c>
      <c r="E9">
        <v>11.9</v>
      </c>
      <c r="F9">
        <v>11.11</v>
      </c>
      <c r="G9">
        <v>265.10000000000002</v>
      </c>
      <c r="H9">
        <v>410.58</v>
      </c>
      <c r="I9">
        <v>5.36</v>
      </c>
      <c r="J9">
        <v>704.36</v>
      </c>
    </row>
    <row r="10" spans="1:10" x14ac:dyDescent="0.35">
      <c r="A10" t="str">
        <f t="shared" si="0"/>
        <v>01_Administration publique, enseignement, santé humaine et action sociale</v>
      </c>
      <c r="B10" s="1" t="s">
        <v>1</v>
      </c>
      <c r="C10" t="s">
        <v>15</v>
      </c>
      <c r="D10">
        <v>9.44</v>
      </c>
      <c r="E10">
        <v>38.549999999999997</v>
      </c>
      <c r="F10">
        <v>53.33</v>
      </c>
      <c r="G10">
        <v>15.37</v>
      </c>
      <c r="H10">
        <v>7.69</v>
      </c>
      <c r="I10">
        <v>0</v>
      </c>
      <c r="J10">
        <v>124.38</v>
      </c>
    </row>
    <row r="11" spans="1:10" x14ac:dyDescent="0.35">
      <c r="A11" t="str">
        <f t="shared" si="0"/>
        <v>01_Activités financières et d'assurance</v>
      </c>
      <c r="B11" s="1" t="s">
        <v>1</v>
      </c>
      <c r="C11" t="s">
        <v>12</v>
      </c>
      <c r="D11">
        <v>7.94</v>
      </c>
      <c r="E11">
        <v>18.29</v>
      </c>
      <c r="F11">
        <v>23.58</v>
      </c>
      <c r="G11">
        <v>52.2</v>
      </c>
      <c r="H11">
        <v>15.1</v>
      </c>
      <c r="I11">
        <v>0</v>
      </c>
      <c r="J11">
        <v>117.11</v>
      </c>
    </row>
    <row r="12" spans="1:10" x14ac:dyDescent="0.35">
      <c r="A12" t="str">
        <f t="shared" si="0"/>
        <v>01_Industries extractives, énergie, eau, gestion des déchets et dépollution</v>
      </c>
      <c r="B12" s="1" t="s">
        <v>1</v>
      </c>
      <c r="C12" t="s">
        <v>55</v>
      </c>
      <c r="D12" t="s">
        <v>62</v>
      </c>
      <c r="E12">
        <v>22.95</v>
      </c>
      <c r="F12">
        <v>22.4</v>
      </c>
      <c r="G12">
        <v>38.61</v>
      </c>
      <c r="H12">
        <v>22.27</v>
      </c>
      <c r="I12">
        <v>0</v>
      </c>
      <c r="J12">
        <v>110.17</v>
      </c>
    </row>
    <row r="13" spans="1:10" x14ac:dyDescent="0.35">
      <c r="A13" t="str">
        <f t="shared" si="0"/>
        <v>01_Hébergement et restauration</v>
      </c>
      <c r="B13" s="1" t="s">
        <v>1</v>
      </c>
      <c r="C13" t="s">
        <v>10</v>
      </c>
      <c r="D13">
        <v>0.05</v>
      </c>
      <c r="E13" t="s">
        <v>62</v>
      </c>
      <c r="F13">
        <v>69.849999999999994</v>
      </c>
      <c r="G13">
        <v>11.86</v>
      </c>
      <c r="H13" t="s">
        <v>62</v>
      </c>
      <c r="I13">
        <v>0</v>
      </c>
      <c r="J13">
        <v>90.13</v>
      </c>
    </row>
    <row r="14" spans="1:10" x14ac:dyDescent="0.35">
      <c r="A14" t="str">
        <f t="shared" si="0"/>
        <v>01_Autres activités de services</v>
      </c>
      <c r="B14" s="1" t="s">
        <v>1</v>
      </c>
      <c r="C14" t="s">
        <v>16</v>
      </c>
      <c r="D14">
        <v>0.37</v>
      </c>
      <c r="E14">
        <v>9.8699999999999992</v>
      </c>
      <c r="F14">
        <v>16.760000000000002</v>
      </c>
      <c r="G14">
        <v>15.92</v>
      </c>
      <c r="H14">
        <v>18.55</v>
      </c>
      <c r="I14">
        <v>0</v>
      </c>
      <c r="J14">
        <v>61.47</v>
      </c>
    </row>
    <row r="15" spans="1:10" ht="15" x14ac:dyDescent="0.25">
      <c r="A15" t="str">
        <f t="shared" si="0"/>
        <v>01_Information et communication</v>
      </c>
      <c r="B15" s="1" t="s">
        <v>1</v>
      </c>
      <c r="C15" t="s">
        <v>11</v>
      </c>
      <c r="D15">
        <v>1.02</v>
      </c>
      <c r="E15">
        <v>40.380000000000003</v>
      </c>
      <c r="F15" t="s">
        <v>62</v>
      </c>
      <c r="G15">
        <v>8.2799999999999994</v>
      </c>
      <c r="H15" t="s">
        <v>62</v>
      </c>
      <c r="I15">
        <v>0</v>
      </c>
      <c r="J15">
        <v>56.320000000000007</v>
      </c>
    </row>
    <row r="16" spans="1:10" x14ac:dyDescent="0.35">
      <c r="A16" t="str">
        <f t="shared" si="0"/>
        <v>01_Agriculture, sylviculture et pêche</v>
      </c>
      <c r="B16" s="1" t="s">
        <v>1</v>
      </c>
      <c r="C16" t="s">
        <v>3</v>
      </c>
      <c r="D16">
        <v>0.04</v>
      </c>
      <c r="E16" t="s">
        <v>62</v>
      </c>
      <c r="F16">
        <v>12.22</v>
      </c>
      <c r="G16">
        <v>22.09</v>
      </c>
      <c r="H16">
        <v>7.98</v>
      </c>
      <c r="I16">
        <v>0</v>
      </c>
      <c r="J16">
        <v>43.03</v>
      </c>
    </row>
    <row r="17" spans="1:24" x14ac:dyDescent="0.35">
      <c r="A17" t="str">
        <f t="shared" si="0"/>
        <v>01_Activités immobilières</v>
      </c>
      <c r="B17" s="1" t="s">
        <v>1</v>
      </c>
      <c r="C17" t="s">
        <v>13</v>
      </c>
      <c r="D17">
        <v>0.31</v>
      </c>
      <c r="E17" t="s">
        <v>62</v>
      </c>
      <c r="F17">
        <v>9.77</v>
      </c>
      <c r="G17" t="s">
        <v>62</v>
      </c>
      <c r="H17">
        <v>5.07</v>
      </c>
      <c r="I17">
        <v>0</v>
      </c>
      <c r="J17">
        <v>18.689999999999998</v>
      </c>
    </row>
    <row r="18" spans="1:24" x14ac:dyDescent="0.35">
      <c r="A18" t="str">
        <f t="shared" si="0"/>
        <v>01_Cokéfaction et raffinage</v>
      </c>
      <c r="B18" s="1" t="s">
        <v>1</v>
      </c>
      <c r="C18" t="s">
        <v>56</v>
      </c>
      <c r="D18">
        <v>0</v>
      </c>
      <c r="E18" t="s">
        <v>62</v>
      </c>
      <c r="F18">
        <v>0</v>
      </c>
      <c r="G18">
        <v>0.11</v>
      </c>
      <c r="H18">
        <v>0</v>
      </c>
      <c r="I18">
        <v>0</v>
      </c>
      <c r="J18" t="s">
        <v>62</v>
      </c>
    </row>
    <row r="19" spans="1:24" ht="15" x14ac:dyDescent="0.25">
      <c r="A19" t="str">
        <f t="shared" si="0"/>
        <v>01_Tous secteurs</v>
      </c>
      <c r="B19" s="1" t="s">
        <v>1</v>
      </c>
      <c r="C19" t="s">
        <v>45</v>
      </c>
      <c r="D19">
        <v>186.01000000000002</v>
      </c>
      <c r="E19">
        <v>702.52</v>
      </c>
      <c r="F19">
        <v>1001.6400000000001</v>
      </c>
      <c r="G19">
        <v>5703.619999999999</v>
      </c>
      <c r="H19">
        <v>5015.9299999999994</v>
      </c>
      <c r="I19">
        <v>10.53</v>
      </c>
      <c r="J19">
        <v>12620.250000000002</v>
      </c>
    </row>
    <row r="20" spans="1:24" ht="15" x14ac:dyDescent="0.25">
      <c r="A20" t="str">
        <f t="shared" si="0"/>
        <v>03_Fabrication d'autres produits industriels</v>
      </c>
      <c r="B20" s="1" t="s">
        <v>17</v>
      </c>
      <c r="C20" t="s">
        <v>6</v>
      </c>
      <c r="D20">
        <v>5.0999999999999996</v>
      </c>
      <c r="E20">
        <v>52.36</v>
      </c>
      <c r="F20">
        <v>44.66</v>
      </c>
      <c r="G20">
        <v>361.77</v>
      </c>
      <c r="H20">
        <v>660.03</v>
      </c>
      <c r="I20">
        <v>0</v>
      </c>
      <c r="J20">
        <v>1123.92</v>
      </c>
    </row>
    <row r="21" spans="1:24" ht="15" x14ac:dyDescent="0.25">
      <c r="A21" t="str">
        <f t="shared" si="0"/>
        <v>03_Construction</v>
      </c>
      <c r="B21" s="1" t="s">
        <v>17</v>
      </c>
      <c r="C21" t="s">
        <v>7</v>
      </c>
      <c r="D21" t="s">
        <v>62</v>
      </c>
      <c r="E21">
        <v>8.81</v>
      </c>
      <c r="F21">
        <v>11.14</v>
      </c>
      <c r="G21">
        <v>272.91000000000003</v>
      </c>
      <c r="H21">
        <v>184.78</v>
      </c>
      <c r="I21">
        <v>0</v>
      </c>
      <c r="J21">
        <v>479.54000000000008</v>
      </c>
    </row>
    <row r="22" spans="1:24" x14ac:dyDescent="0.35">
      <c r="A22" t="str">
        <f t="shared" si="0"/>
        <v>03_Fabrication d'équipements électriques, électroniques, informatiques ; fabrication de machines</v>
      </c>
      <c r="B22" s="1" t="s">
        <v>17</v>
      </c>
      <c r="C22" t="s">
        <v>4</v>
      </c>
      <c r="D22" t="s">
        <v>62</v>
      </c>
      <c r="E22">
        <v>30.86</v>
      </c>
      <c r="F22">
        <v>7.31</v>
      </c>
      <c r="G22">
        <v>201.06</v>
      </c>
      <c r="H22">
        <v>104.76</v>
      </c>
      <c r="I22" t="s">
        <v>62</v>
      </c>
      <c r="J22">
        <v>349.61</v>
      </c>
    </row>
    <row r="23" spans="1:24" ht="15" x14ac:dyDescent="0.25">
      <c r="A23" t="str">
        <f t="shared" si="0"/>
        <v>03_Transports et entreposage</v>
      </c>
      <c r="B23" s="1" t="s">
        <v>17</v>
      </c>
      <c r="C23" t="s">
        <v>9</v>
      </c>
      <c r="D23" t="s">
        <v>62</v>
      </c>
      <c r="E23">
        <v>6.89</v>
      </c>
      <c r="F23">
        <v>28.46</v>
      </c>
      <c r="G23">
        <v>123.48</v>
      </c>
      <c r="H23">
        <v>119.41</v>
      </c>
      <c r="I23">
        <v>0</v>
      </c>
      <c r="J23">
        <v>279.75</v>
      </c>
    </row>
    <row r="24" spans="1:24" x14ac:dyDescent="0.35">
      <c r="A24" t="str">
        <f t="shared" si="0"/>
        <v>03_Commerce ; réparation d'automobiles et de motocycles</v>
      </c>
      <c r="B24" s="1" t="s">
        <v>17</v>
      </c>
      <c r="C24" t="s">
        <v>8</v>
      </c>
      <c r="D24" t="s">
        <v>62</v>
      </c>
      <c r="E24">
        <v>6.4</v>
      </c>
      <c r="F24">
        <v>55.64</v>
      </c>
      <c r="G24">
        <v>82.71</v>
      </c>
      <c r="H24">
        <v>109.56</v>
      </c>
      <c r="I24">
        <v>0</v>
      </c>
      <c r="J24">
        <v>256.02</v>
      </c>
    </row>
    <row r="25" spans="1:24" x14ac:dyDescent="0.35">
      <c r="A25" t="str">
        <f t="shared" si="0"/>
        <v>03_Fabrication de denrées alimentaires, de boissons et de produits à base de tabac</v>
      </c>
      <c r="B25" s="1" t="s">
        <v>17</v>
      </c>
      <c r="C25" t="s">
        <v>54</v>
      </c>
      <c r="D25">
        <v>0.08</v>
      </c>
      <c r="E25">
        <v>16.46</v>
      </c>
      <c r="F25">
        <v>11.5</v>
      </c>
      <c r="G25">
        <v>85.65</v>
      </c>
      <c r="H25">
        <v>137.15</v>
      </c>
      <c r="I25">
        <v>0</v>
      </c>
      <c r="J25">
        <v>250.84</v>
      </c>
    </row>
    <row r="26" spans="1:24" x14ac:dyDescent="0.35">
      <c r="A26" t="str">
        <f t="shared" si="0"/>
        <v>03_Activités scientifiques et techniques ; services administratifs et de soutien</v>
      </c>
      <c r="B26" s="1" t="s">
        <v>17</v>
      </c>
      <c r="C26" t="s">
        <v>14</v>
      </c>
      <c r="D26" t="s">
        <v>62</v>
      </c>
      <c r="E26">
        <v>15.19</v>
      </c>
      <c r="F26">
        <v>35.97</v>
      </c>
      <c r="G26">
        <v>74.44</v>
      </c>
      <c r="H26">
        <v>106.92</v>
      </c>
      <c r="I26">
        <v>0</v>
      </c>
      <c r="J26">
        <v>236.05</v>
      </c>
    </row>
    <row r="27" spans="1:24" x14ac:dyDescent="0.35">
      <c r="A27" t="str">
        <f t="shared" si="0"/>
        <v>03_Fabrication de matériels de transport</v>
      </c>
      <c r="B27" s="1" t="s">
        <v>17</v>
      </c>
      <c r="C27" s="2" t="s">
        <v>5</v>
      </c>
      <c r="D27" t="s">
        <v>62</v>
      </c>
      <c r="E27">
        <v>6.67</v>
      </c>
      <c r="F27" t="s">
        <v>62</v>
      </c>
      <c r="G27">
        <v>89.29</v>
      </c>
      <c r="H27">
        <v>33.93</v>
      </c>
      <c r="I27">
        <v>0</v>
      </c>
      <c r="J27">
        <v>135.99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35">
      <c r="A28" t="str">
        <f t="shared" si="0"/>
        <v>03_Industries extractives, énergie, eau, gestion des déchets et dépollution</v>
      </c>
      <c r="B28" s="1" t="s">
        <v>17</v>
      </c>
      <c r="C28" t="s">
        <v>55</v>
      </c>
      <c r="D28" t="s">
        <v>62</v>
      </c>
      <c r="E28" t="s">
        <v>62</v>
      </c>
      <c r="F28">
        <v>8.5</v>
      </c>
      <c r="G28">
        <v>28.76</v>
      </c>
      <c r="H28">
        <v>33.11</v>
      </c>
      <c r="I28">
        <v>0</v>
      </c>
      <c r="J28">
        <v>74.289999999999992</v>
      </c>
    </row>
    <row r="29" spans="1:24" x14ac:dyDescent="0.35">
      <c r="A29" t="str">
        <f t="shared" si="0"/>
        <v>03_Autres activités de services</v>
      </c>
      <c r="B29" s="1" t="s">
        <v>17</v>
      </c>
      <c r="C29" t="s">
        <v>16</v>
      </c>
      <c r="D29" t="s">
        <v>62</v>
      </c>
      <c r="E29">
        <v>9.36</v>
      </c>
      <c r="F29">
        <v>28.17</v>
      </c>
      <c r="G29">
        <v>12.45</v>
      </c>
      <c r="H29">
        <v>21.96</v>
      </c>
      <c r="I29">
        <v>0</v>
      </c>
      <c r="J29">
        <v>73.31</v>
      </c>
    </row>
    <row r="30" spans="1:24" x14ac:dyDescent="0.35">
      <c r="A30" t="str">
        <f t="shared" si="0"/>
        <v>03_Administration publique, enseignement, santé humaine et action sociale</v>
      </c>
      <c r="B30" s="1" t="s">
        <v>17</v>
      </c>
      <c r="C30" t="s">
        <v>15</v>
      </c>
      <c r="D30">
        <v>6.57</v>
      </c>
      <c r="E30">
        <v>12.3</v>
      </c>
      <c r="F30">
        <v>18.07</v>
      </c>
      <c r="G30">
        <v>12.99</v>
      </c>
      <c r="H30">
        <v>7.93</v>
      </c>
      <c r="I30">
        <v>0</v>
      </c>
      <c r="J30">
        <v>57.86</v>
      </c>
    </row>
    <row r="31" spans="1:24" x14ac:dyDescent="0.35">
      <c r="A31" t="str">
        <f t="shared" si="0"/>
        <v>03_Hébergement et restauration</v>
      </c>
      <c r="B31" s="1" t="s">
        <v>17</v>
      </c>
      <c r="C31" t="s">
        <v>10</v>
      </c>
      <c r="D31">
        <v>0</v>
      </c>
      <c r="E31">
        <v>0.13</v>
      </c>
      <c r="F31">
        <v>22.72</v>
      </c>
      <c r="G31">
        <v>14.97</v>
      </c>
      <c r="H31">
        <v>4.55</v>
      </c>
      <c r="I31">
        <v>0</v>
      </c>
      <c r="J31">
        <v>42.37</v>
      </c>
    </row>
    <row r="32" spans="1:24" x14ac:dyDescent="0.35">
      <c r="A32" t="str">
        <f t="shared" si="0"/>
        <v>03_Agriculture, sylviculture et pêche</v>
      </c>
      <c r="B32" s="1" t="s">
        <v>17</v>
      </c>
      <c r="C32" t="s">
        <v>3</v>
      </c>
      <c r="D32">
        <v>0</v>
      </c>
      <c r="E32">
        <v>0.03</v>
      </c>
      <c r="F32" t="s">
        <v>62</v>
      </c>
      <c r="G32">
        <v>6</v>
      </c>
      <c r="H32">
        <v>22.82</v>
      </c>
      <c r="I32">
        <v>0</v>
      </c>
      <c r="J32">
        <v>29.96</v>
      </c>
    </row>
    <row r="33" spans="1:24" x14ac:dyDescent="0.35">
      <c r="A33" t="str">
        <f t="shared" si="0"/>
        <v>03_Activités financières et d'assurance</v>
      </c>
      <c r="B33" s="1" t="s">
        <v>17</v>
      </c>
      <c r="C33" s="2" t="s">
        <v>12</v>
      </c>
      <c r="D33">
        <v>0</v>
      </c>
      <c r="E33" t="s">
        <v>62</v>
      </c>
      <c r="F33">
        <v>9.34</v>
      </c>
      <c r="G33" t="s">
        <v>62</v>
      </c>
      <c r="H33">
        <v>7.06</v>
      </c>
      <c r="I33">
        <v>0</v>
      </c>
      <c r="J33">
        <v>20.93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35">
      <c r="A34" t="str">
        <f t="shared" si="0"/>
        <v>03_Activités immobilières</v>
      </c>
      <c r="B34" s="1" t="s">
        <v>17</v>
      </c>
      <c r="C34" s="2" t="s">
        <v>13</v>
      </c>
      <c r="D34" t="s">
        <v>62</v>
      </c>
      <c r="E34" t="s">
        <v>62</v>
      </c>
      <c r="F34">
        <v>7.07</v>
      </c>
      <c r="G34" t="s">
        <v>62</v>
      </c>
      <c r="H34" t="s">
        <v>62</v>
      </c>
      <c r="I34">
        <v>0</v>
      </c>
      <c r="J34">
        <v>14.61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35">
      <c r="A35" t="str">
        <f t="shared" si="0"/>
        <v>03_Information et communication</v>
      </c>
      <c r="B35" s="1" t="s">
        <v>17</v>
      </c>
      <c r="C35" s="2" t="s">
        <v>11</v>
      </c>
      <c r="D35">
        <v>0</v>
      </c>
      <c r="E35">
        <v>0</v>
      </c>
      <c r="F35" t="s">
        <v>62</v>
      </c>
      <c r="G35">
        <v>0</v>
      </c>
      <c r="H35" t="s">
        <v>62</v>
      </c>
      <c r="I35">
        <v>0</v>
      </c>
      <c r="J35" t="s">
        <v>62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35">
      <c r="A36" t="str">
        <f t="shared" si="0"/>
        <v>03_Cokéfaction et raffinage</v>
      </c>
      <c r="B36" s="1" t="s">
        <v>17</v>
      </c>
      <c r="C36" t="s">
        <v>56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35">
      <c r="A37" t="str">
        <f t="shared" si="0"/>
        <v>03_Tous secteurs</v>
      </c>
      <c r="B37" s="1" t="s">
        <v>17</v>
      </c>
      <c r="C37" t="s">
        <v>45</v>
      </c>
      <c r="D37">
        <v>31.980000000000004</v>
      </c>
      <c r="E37">
        <v>172.51</v>
      </c>
      <c r="F37">
        <v>293.04000000000002</v>
      </c>
      <c r="G37">
        <v>1369.7300000000002</v>
      </c>
      <c r="H37">
        <v>1560.9700000000003</v>
      </c>
      <c r="I37" t="s">
        <v>62</v>
      </c>
      <c r="J37">
        <v>3429.4000000000005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35">
      <c r="A38" t="str">
        <f t="shared" si="0"/>
        <v>07_Fabrication d'autres produits industriels</v>
      </c>
      <c r="B38" s="1" t="s">
        <v>18</v>
      </c>
      <c r="C38" s="2" t="s">
        <v>6</v>
      </c>
      <c r="D38" t="s">
        <v>62</v>
      </c>
      <c r="E38">
        <v>35.44</v>
      </c>
      <c r="F38">
        <v>32.67</v>
      </c>
      <c r="G38">
        <v>301.52999999999997</v>
      </c>
      <c r="H38">
        <v>353.85</v>
      </c>
      <c r="I38">
        <v>0.15</v>
      </c>
      <c r="J38">
        <v>727.42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35">
      <c r="A39" t="str">
        <f t="shared" si="0"/>
        <v>07_Fabrication de matériels de transport</v>
      </c>
      <c r="B39" s="1" t="s">
        <v>18</v>
      </c>
      <c r="C39" s="2" t="s">
        <v>5</v>
      </c>
      <c r="D39" t="s">
        <v>62</v>
      </c>
      <c r="E39">
        <v>8.24</v>
      </c>
      <c r="F39" t="s">
        <v>62</v>
      </c>
      <c r="G39">
        <v>245.26</v>
      </c>
      <c r="H39">
        <v>175.51</v>
      </c>
      <c r="I39">
        <v>0</v>
      </c>
      <c r="J39">
        <v>432.97999999999996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35">
      <c r="A40" t="str">
        <f t="shared" si="0"/>
        <v>07_Construction</v>
      </c>
      <c r="B40" s="1" t="s">
        <v>18</v>
      </c>
      <c r="C40" s="2" t="s">
        <v>7</v>
      </c>
      <c r="D40">
        <v>7.0000000000000007E-2</v>
      </c>
      <c r="E40" t="s">
        <v>62</v>
      </c>
      <c r="F40">
        <v>10.8</v>
      </c>
      <c r="G40">
        <v>200.26</v>
      </c>
      <c r="H40">
        <v>175.1</v>
      </c>
      <c r="I40">
        <v>0</v>
      </c>
      <c r="J40">
        <v>390.16999999999996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35">
      <c r="A41" t="str">
        <f t="shared" si="0"/>
        <v>07_Fabrication de denrées alimentaires, de boissons et de produits à base de tabac</v>
      </c>
      <c r="B41" s="1" t="s">
        <v>18</v>
      </c>
      <c r="C41" s="2" t="s">
        <v>54</v>
      </c>
      <c r="D41" t="s">
        <v>62</v>
      </c>
      <c r="E41">
        <v>8.1999999999999993</v>
      </c>
      <c r="F41">
        <v>9.9700000000000006</v>
      </c>
      <c r="G41">
        <v>103.77</v>
      </c>
      <c r="H41">
        <v>123.83</v>
      </c>
      <c r="I41">
        <v>0</v>
      </c>
      <c r="J41">
        <v>247.29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35">
      <c r="A42" t="str">
        <f t="shared" si="0"/>
        <v>07_Commerce ; réparation d'automobiles et de motocycles</v>
      </c>
      <c r="B42" s="1" t="s">
        <v>18</v>
      </c>
      <c r="C42" s="2" t="s">
        <v>8</v>
      </c>
      <c r="D42">
        <v>6.28</v>
      </c>
      <c r="E42">
        <v>12.57</v>
      </c>
      <c r="F42">
        <v>83.21</v>
      </c>
      <c r="G42">
        <v>57.29</v>
      </c>
      <c r="H42">
        <v>47.07</v>
      </c>
      <c r="I42">
        <v>0.14000000000000001</v>
      </c>
      <c r="J42">
        <v>206.55999999999997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35">
      <c r="A43" t="str">
        <f t="shared" si="0"/>
        <v>07_Fabrication d'équipements électriques, électroniques, informatiques ; fabrication de machines</v>
      </c>
      <c r="B43" s="1" t="s">
        <v>18</v>
      </c>
      <c r="C43" s="2" t="s">
        <v>4</v>
      </c>
      <c r="D43" t="s">
        <v>62</v>
      </c>
      <c r="E43">
        <v>14.3</v>
      </c>
      <c r="F43" t="s">
        <v>62</v>
      </c>
      <c r="G43">
        <v>82.99</v>
      </c>
      <c r="H43">
        <v>90.29</v>
      </c>
      <c r="I43">
        <v>0</v>
      </c>
      <c r="J43">
        <v>194.82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35">
      <c r="A44" t="str">
        <f t="shared" si="0"/>
        <v>07_Activités scientifiques et techniques ; services administratifs et de soutien</v>
      </c>
      <c r="B44" s="1" t="s">
        <v>18</v>
      </c>
      <c r="C44" s="2" t="s">
        <v>14</v>
      </c>
      <c r="D44">
        <v>0.38</v>
      </c>
      <c r="E44">
        <v>7.96</v>
      </c>
      <c r="F44">
        <v>12.98</v>
      </c>
      <c r="G44">
        <v>45.64</v>
      </c>
      <c r="H44">
        <v>95.53</v>
      </c>
      <c r="I44">
        <v>0</v>
      </c>
      <c r="J44">
        <v>162.49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35">
      <c r="A45" t="str">
        <f t="shared" si="0"/>
        <v>07_Transports et entreposage</v>
      </c>
      <c r="B45" s="1" t="s">
        <v>18</v>
      </c>
      <c r="C45" t="s">
        <v>9</v>
      </c>
      <c r="D45" t="s">
        <v>62</v>
      </c>
      <c r="E45">
        <v>18.079999999999998</v>
      </c>
      <c r="F45">
        <v>13.93</v>
      </c>
      <c r="G45">
        <v>77.36</v>
      </c>
      <c r="H45">
        <v>29.19</v>
      </c>
      <c r="I45">
        <v>0</v>
      </c>
      <c r="J45">
        <v>141.75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35">
      <c r="A46" t="str">
        <f t="shared" si="0"/>
        <v>07_Activités financières et d'assurance</v>
      </c>
      <c r="B46" s="1" t="s">
        <v>18</v>
      </c>
      <c r="C46" s="2" t="s">
        <v>12</v>
      </c>
      <c r="D46" t="s">
        <v>62</v>
      </c>
      <c r="E46" t="s">
        <v>62</v>
      </c>
      <c r="F46">
        <v>9.89</v>
      </c>
      <c r="G46">
        <v>114.98</v>
      </c>
      <c r="H46" t="s">
        <v>62</v>
      </c>
      <c r="I46">
        <v>0</v>
      </c>
      <c r="J46">
        <v>130.95000000000002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35">
      <c r="A47" t="str">
        <f t="shared" si="0"/>
        <v>07_Administration publique, enseignement, santé humaine et action sociale</v>
      </c>
      <c r="B47" s="1" t="s">
        <v>18</v>
      </c>
      <c r="C47" s="2" t="s">
        <v>15</v>
      </c>
      <c r="D47" t="s">
        <v>62</v>
      </c>
      <c r="E47">
        <v>16.899999999999999</v>
      </c>
      <c r="F47">
        <v>75.75</v>
      </c>
      <c r="G47" t="s">
        <v>62</v>
      </c>
      <c r="H47" t="s">
        <v>62</v>
      </c>
      <c r="I47">
        <v>0</v>
      </c>
      <c r="J47">
        <v>99.95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35">
      <c r="A48" t="str">
        <f t="shared" si="0"/>
        <v>07_Industries extractives, énergie, eau, gestion des déchets et dépollution</v>
      </c>
      <c r="B48" s="1" t="s">
        <v>18</v>
      </c>
      <c r="C48" s="2" t="s">
        <v>55</v>
      </c>
      <c r="D48" t="s">
        <v>62</v>
      </c>
      <c r="E48">
        <v>13.68</v>
      </c>
      <c r="F48">
        <v>4.82</v>
      </c>
      <c r="G48">
        <v>8.31</v>
      </c>
      <c r="H48">
        <v>9.77</v>
      </c>
      <c r="I48">
        <v>0</v>
      </c>
      <c r="J48">
        <v>39.700000000000003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35">
      <c r="A49" t="str">
        <f t="shared" si="0"/>
        <v>07_Hébergement et restauration</v>
      </c>
      <c r="B49" s="1" t="s">
        <v>18</v>
      </c>
      <c r="C49" s="2" t="s">
        <v>10</v>
      </c>
      <c r="D49">
        <v>0</v>
      </c>
      <c r="E49" t="s">
        <v>62</v>
      </c>
      <c r="F49">
        <v>18.52</v>
      </c>
      <c r="G49" t="s">
        <v>62</v>
      </c>
      <c r="H49" t="s">
        <v>62</v>
      </c>
      <c r="I49">
        <v>0</v>
      </c>
      <c r="J49">
        <v>24.419999999999998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35">
      <c r="A50" t="str">
        <f t="shared" si="0"/>
        <v>07_Autres activités de services</v>
      </c>
      <c r="B50" s="1" t="s">
        <v>18</v>
      </c>
      <c r="C50" s="2" t="s">
        <v>16</v>
      </c>
      <c r="D50">
        <v>0.19</v>
      </c>
      <c r="E50" t="s">
        <v>62</v>
      </c>
      <c r="F50">
        <v>13.02</v>
      </c>
      <c r="G50" t="s">
        <v>62</v>
      </c>
      <c r="H50" t="s">
        <v>62</v>
      </c>
      <c r="I50">
        <v>0</v>
      </c>
      <c r="J50">
        <v>20.169999999999998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35">
      <c r="A51" t="str">
        <f t="shared" si="0"/>
        <v>07_Information et communication</v>
      </c>
      <c r="B51" s="1" t="s">
        <v>18</v>
      </c>
      <c r="C51" s="2" t="s">
        <v>11</v>
      </c>
      <c r="D51" t="s">
        <v>62</v>
      </c>
      <c r="E51">
        <v>5.64</v>
      </c>
      <c r="F51" t="s">
        <v>62</v>
      </c>
      <c r="G51">
        <v>0.08</v>
      </c>
      <c r="H51">
        <v>7.0000000000000007E-2</v>
      </c>
      <c r="I51">
        <v>0</v>
      </c>
      <c r="J51">
        <v>9.09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35">
      <c r="A52" t="str">
        <f t="shared" si="0"/>
        <v>07_Agriculture, sylviculture et pêche</v>
      </c>
      <c r="B52" s="1" t="s">
        <v>18</v>
      </c>
      <c r="C52" t="s">
        <v>3</v>
      </c>
      <c r="D52">
        <v>0</v>
      </c>
      <c r="E52">
        <v>0.33</v>
      </c>
      <c r="F52">
        <v>0</v>
      </c>
      <c r="G52">
        <v>0.45</v>
      </c>
      <c r="H52" t="s">
        <v>62</v>
      </c>
      <c r="I52">
        <v>0</v>
      </c>
      <c r="J52" t="s">
        <v>62</v>
      </c>
    </row>
    <row r="53" spans="1:24" x14ac:dyDescent="0.35">
      <c r="A53" t="str">
        <f t="shared" si="0"/>
        <v>07_Activités immobilières</v>
      </c>
      <c r="B53" s="1" t="s">
        <v>18</v>
      </c>
      <c r="C53" t="s">
        <v>13</v>
      </c>
      <c r="D53">
        <v>0</v>
      </c>
      <c r="E53">
        <v>0</v>
      </c>
      <c r="F53" t="s">
        <v>62</v>
      </c>
      <c r="G53">
        <v>0.28000000000000003</v>
      </c>
      <c r="H53" t="s">
        <v>62</v>
      </c>
      <c r="I53">
        <v>0</v>
      </c>
      <c r="J53" t="s">
        <v>62</v>
      </c>
    </row>
    <row r="54" spans="1:24" x14ac:dyDescent="0.35">
      <c r="A54" t="str">
        <f t="shared" si="0"/>
        <v>07_Cokéfaction et raffinage</v>
      </c>
      <c r="B54" s="1" t="s">
        <v>18</v>
      </c>
      <c r="C54" t="s">
        <v>56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24" x14ac:dyDescent="0.35">
      <c r="A55" t="str">
        <f t="shared" si="0"/>
        <v>07_Tous secteurs</v>
      </c>
      <c r="B55" s="1" t="s">
        <v>18</v>
      </c>
      <c r="C55" t="s">
        <v>45</v>
      </c>
      <c r="D55">
        <v>24.890000000000004</v>
      </c>
      <c r="E55">
        <v>147.9</v>
      </c>
      <c r="F55">
        <v>296.57</v>
      </c>
      <c r="G55">
        <v>1248.6699999999998</v>
      </c>
      <c r="H55">
        <v>1116.0100000000004</v>
      </c>
      <c r="I55">
        <v>0.29000000000000004</v>
      </c>
      <c r="J55">
        <v>2834.33</v>
      </c>
    </row>
    <row r="56" spans="1:24" x14ac:dyDescent="0.35">
      <c r="A56" t="str">
        <f t="shared" si="0"/>
        <v>15_Fabrication d'autres produits industriels</v>
      </c>
      <c r="B56" s="1" t="s">
        <v>19</v>
      </c>
      <c r="C56" t="s">
        <v>6</v>
      </c>
      <c r="D56" t="s">
        <v>62</v>
      </c>
      <c r="E56" t="s">
        <v>62</v>
      </c>
      <c r="F56">
        <v>5.95</v>
      </c>
      <c r="G56">
        <v>71.66</v>
      </c>
      <c r="H56">
        <v>268.24</v>
      </c>
      <c r="I56">
        <v>0</v>
      </c>
      <c r="J56">
        <v>349.04</v>
      </c>
    </row>
    <row r="57" spans="1:24" x14ac:dyDescent="0.35">
      <c r="A57" t="str">
        <f t="shared" si="0"/>
        <v>15_Construction</v>
      </c>
      <c r="B57" s="1" t="s">
        <v>19</v>
      </c>
      <c r="C57" t="s">
        <v>7</v>
      </c>
      <c r="D57" t="s">
        <v>62</v>
      </c>
      <c r="E57">
        <v>5.42</v>
      </c>
      <c r="F57">
        <v>4.62</v>
      </c>
      <c r="G57">
        <v>150.88</v>
      </c>
      <c r="H57">
        <v>91.21</v>
      </c>
      <c r="I57">
        <v>0.04</v>
      </c>
      <c r="J57">
        <v>253.44999999999996</v>
      </c>
    </row>
    <row r="58" spans="1:24" x14ac:dyDescent="0.35">
      <c r="A58" t="str">
        <f t="shared" si="0"/>
        <v>15_Fabrication de denrées alimentaires, de boissons et de produits à base de tabac</v>
      </c>
      <c r="B58" s="1" t="s">
        <v>19</v>
      </c>
      <c r="C58" t="s">
        <v>54</v>
      </c>
      <c r="D58">
        <v>0.3</v>
      </c>
      <c r="E58">
        <v>0.4</v>
      </c>
      <c r="F58" t="s">
        <v>62</v>
      </c>
      <c r="G58">
        <v>36.06</v>
      </c>
      <c r="H58">
        <v>116.45</v>
      </c>
      <c r="I58">
        <v>0.26</v>
      </c>
      <c r="J58">
        <v>157.74</v>
      </c>
    </row>
    <row r="59" spans="1:24" x14ac:dyDescent="0.35">
      <c r="A59" t="str">
        <f t="shared" si="0"/>
        <v>15_Commerce ; réparation d'automobiles et de motocycles</v>
      </c>
      <c r="B59" s="1" t="s">
        <v>19</v>
      </c>
      <c r="C59" t="s">
        <v>8</v>
      </c>
      <c r="D59" t="s">
        <v>62</v>
      </c>
      <c r="E59" t="s">
        <v>62</v>
      </c>
      <c r="F59">
        <v>35.51</v>
      </c>
      <c r="G59">
        <v>21.07</v>
      </c>
      <c r="H59">
        <v>25.26</v>
      </c>
      <c r="I59">
        <v>0.11</v>
      </c>
      <c r="J59">
        <v>85.2</v>
      </c>
    </row>
    <row r="60" spans="1:24" x14ac:dyDescent="0.35">
      <c r="A60" t="str">
        <f t="shared" si="0"/>
        <v>15_Activités scientifiques et techniques ; services administratifs et de soutien</v>
      </c>
      <c r="B60" s="1" t="s">
        <v>19</v>
      </c>
      <c r="C60" t="s">
        <v>14</v>
      </c>
      <c r="D60">
        <v>0.06</v>
      </c>
      <c r="E60" t="s">
        <v>62</v>
      </c>
      <c r="F60">
        <v>10.39</v>
      </c>
      <c r="G60">
        <v>18.46</v>
      </c>
      <c r="H60">
        <v>15.86</v>
      </c>
      <c r="I60">
        <v>0</v>
      </c>
      <c r="J60">
        <v>48.04</v>
      </c>
    </row>
    <row r="61" spans="1:24" x14ac:dyDescent="0.35">
      <c r="A61" t="str">
        <f t="shared" si="0"/>
        <v>15_Transports et entreposage</v>
      </c>
      <c r="B61" s="1" t="s">
        <v>19</v>
      </c>
      <c r="C61" t="s">
        <v>9</v>
      </c>
      <c r="D61">
        <v>0</v>
      </c>
      <c r="E61" t="s">
        <v>62</v>
      </c>
      <c r="F61">
        <v>8.06</v>
      </c>
      <c r="G61">
        <v>15</v>
      </c>
      <c r="H61">
        <v>13.91</v>
      </c>
      <c r="I61">
        <v>0</v>
      </c>
      <c r="J61">
        <v>38.480000000000004</v>
      </c>
    </row>
    <row r="62" spans="1:24" x14ac:dyDescent="0.35">
      <c r="A62" t="str">
        <f t="shared" si="0"/>
        <v>15_Autres activités de services</v>
      </c>
      <c r="B62" s="1" t="s">
        <v>19</v>
      </c>
      <c r="C62" t="s">
        <v>16</v>
      </c>
      <c r="D62">
        <v>0.19</v>
      </c>
      <c r="E62" t="s">
        <v>62</v>
      </c>
      <c r="F62">
        <v>10.66</v>
      </c>
      <c r="G62" t="s">
        <v>62</v>
      </c>
      <c r="H62" t="s">
        <v>62</v>
      </c>
      <c r="I62">
        <v>0.04</v>
      </c>
      <c r="J62">
        <v>16.849999999999998</v>
      </c>
    </row>
    <row r="63" spans="1:24" x14ac:dyDescent="0.35">
      <c r="A63" t="str">
        <f t="shared" si="0"/>
        <v>15_Administration publique, enseignement, santé humaine et action sociale</v>
      </c>
      <c r="B63" s="1" t="s">
        <v>19</v>
      </c>
      <c r="C63" t="s">
        <v>15</v>
      </c>
      <c r="D63">
        <v>0.1</v>
      </c>
      <c r="E63">
        <v>6.36</v>
      </c>
      <c r="F63">
        <v>5.55</v>
      </c>
      <c r="G63" t="s">
        <v>62</v>
      </c>
      <c r="H63" t="s">
        <v>62</v>
      </c>
      <c r="I63">
        <v>0</v>
      </c>
      <c r="J63">
        <v>16.39</v>
      </c>
    </row>
    <row r="64" spans="1:24" x14ac:dyDescent="0.35">
      <c r="A64" t="str">
        <f t="shared" si="0"/>
        <v>15_Hébergement et restauration</v>
      </c>
      <c r="B64" s="1" t="s">
        <v>19</v>
      </c>
      <c r="C64" t="s">
        <v>10</v>
      </c>
      <c r="D64" t="s">
        <v>62</v>
      </c>
      <c r="E64">
        <v>0.05</v>
      </c>
      <c r="F64">
        <v>10.199999999999999</v>
      </c>
      <c r="G64" t="s">
        <v>62</v>
      </c>
      <c r="H64" t="s">
        <v>62</v>
      </c>
      <c r="I64">
        <v>0</v>
      </c>
      <c r="J64">
        <v>13.85</v>
      </c>
    </row>
    <row r="65" spans="1:10" x14ac:dyDescent="0.35">
      <c r="A65" t="str">
        <f t="shared" si="0"/>
        <v>15_Industries extractives, énergie, eau, gestion des déchets et dépollution</v>
      </c>
      <c r="B65" s="1" t="s">
        <v>19</v>
      </c>
      <c r="C65" t="s">
        <v>55</v>
      </c>
      <c r="D65" t="s">
        <v>62</v>
      </c>
      <c r="E65" t="s">
        <v>62</v>
      </c>
      <c r="F65" t="s">
        <v>62</v>
      </c>
      <c r="G65">
        <v>4.82</v>
      </c>
      <c r="H65" t="s">
        <v>62</v>
      </c>
      <c r="I65">
        <v>0</v>
      </c>
      <c r="J65">
        <v>13.05</v>
      </c>
    </row>
    <row r="66" spans="1:10" x14ac:dyDescent="0.35">
      <c r="A66" t="str">
        <f t="shared" si="0"/>
        <v>15_Fabrication d'équipements électriques, électroniques, informatiques ; fabrication de machines</v>
      </c>
      <c r="B66" s="1" t="s">
        <v>19</v>
      </c>
      <c r="C66" t="s">
        <v>4</v>
      </c>
      <c r="D66">
        <v>0</v>
      </c>
      <c r="E66">
        <v>0</v>
      </c>
      <c r="F66">
        <v>7.0000000000000007E-2</v>
      </c>
      <c r="G66" t="s">
        <v>62</v>
      </c>
      <c r="H66">
        <v>8.5</v>
      </c>
      <c r="I66">
        <v>0</v>
      </c>
      <c r="J66">
        <v>10.08</v>
      </c>
    </row>
    <row r="67" spans="1:10" x14ac:dyDescent="0.35">
      <c r="A67" t="str">
        <f t="shared" ref="A67:A130" si="1">B67&amp;"_"&amp;C67</f>
        <v>15_Agriculture, sylviculture et pêche</v>
      </c>
      <c r="B67" s="1" t="s">
        <v>19</v>
      </c>
      <c r="C67" t="s">
        <v>3</v>
      </c>
      <c r="D67">
        <v>0</v>
      </c>
      <c r="E67">
        <v>0</v>
      </c>
      <c r="F67">
        <v>0</v>
      </c>
      <c r="G67" t="s">
        <v>62</v>
      </c>
      <c r="H67">
        <v>4.74</v>
      </c>
      <c r="I67">
        <v>0.27</v>
      </c>
      <c r="J67">
        <v>7.35</v>
      </c>
    </row>
    <row r="68" spans="1:10" x14ac:dyDescent="0.35">
      <c r="A68" t="str">
        <f t="shared" si="1"/>
        <v>15_Activités financières et d'assurance</v>
      </c>
      <c r="B68" s="1" t="s">
        <v>19</v>
      </c>
      <c r="C68" t="s">
        <v>12</v>
      </c>
      <c r="D68">
        <v>0</v>
      </c>
      <c r="E68">
        <v>0</v>
      </c>
      <c r="F68" t="s">
        <v>62</v>
      </c>
      <c r="G68">
        <v>0</v>
      </c>
      <c r="H68">
        <v>0</v>
      </c>
      <c r="I68">
        <v>0</v>
      </c>
      <c r="J68" t="s">
        <v>62</v>
      </c>
    </row>
    <row r="69" spans="1:10" x14ac:dyDescent="0.35">
      <c r="A69" t="str">
        <f t="shared" si="1"/>
        <v>15_Information et communication</v>
      </c>
      <c r="B69" s="1" t="s">
        <v>19</v>
      </c>
      <c r="C69" t="s">
        <v>11</v>
      </c>
      <c r="D69">
        <v>0</v>
      </c>
      <c r="E69">
        <v>0.13</v>
      </c>
      <c r="F69" t="s">
        <v>62</v>
      </c>
      <c r="G69" t="s">
        <v>62</v>
      </c>
      <c r="H69">
        <v>0</v>
      </c>
      <c r="I69">
        <v>0</v>
      </c>
      <c r="J69" t="s">
        <v>62</v>
      </c>
    </row>
    <row r="70" spans="1:10" x14ac:dyDescent="0.35">
      <c r="A70" t="str">
        <f t="shared" si="1"/>
        <v>15_Activités immobilières</v>
      </c>
      <c r="B70" s="1" t="s">
        <v>19</v>
      </c>
      <c r="C70" t="s">
        <v>13</v>
      </c>
      <c r="D70">
        <v>0</v>
      </c>
      <c r="E70">
        <v>0</v>
      </c>
      <c r="F70">
        <v>0.03</v>
      </c>
      <c r="G70">
        <v>0.13</v>
      </c>
      <c r="H70" t="s">
        <v>62</v>
      </c>
      <c r="I70">
        <v>0</v>
      </c>
      <c r="J70" t="s">
        <v>62</v>
      </c>
    </row>
    <row r="71" spans="1:10" x14ac:dyDescent="0.35">
      <c r="A71" t="str">
        <f t="shared" si="1"/>
        <v>15_Fabrication de matériels de transport</v>
      </c>
      <c r="B71" s="1" t="s">
        <v>19</v>
      </c>
      <c r="C71" t="s">
        <v>5</v>
      </c>
      <c r="D71">
        <v>0</v>
      </c>
      <c r="E71">
        <v>0</v>
      </c>
      <c r="F71">
        <v>0</v>
      </c>
      <c r="G71" t="s">
        <v>62</v>
      </c>
      <c r="H71">
        <v>0.13</v>
      </c>
      <c r="I71">
        <v>0</v>
      </c>
      <c r="J71" t="s">
        <v>62</v>
      </c>
    </row>
    <row r="72" spans="1:10" x14ac:dyDescent="0.35">
      <c r="A72" t="str">
        <f t="shared" si="1"/>
        <v>15_Cokéfaction et raffinage</v>
      </c>
      <c r="B72" s="1" t="s">
        <v>19</v>
      </c>
      <c r="C72" t="s">
        <v>56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x14ac:dyDescent="0.35">
      <c r="A73" t="str">
        <f t="shared" si="1"/>
        <v>15_Tous secteurs</v>
      </c>
      <c r="B73" s="1" t="s">
        <v>19</v>
      </c>
      <c r="C73" t="s">
        <v>45</v>
      </c>
      <c r="D73">
        <v>5.36</v>
      </c>
      <c r="E73">
        <v>24.660000000000004</v>
      </c>
      <c r="F73">
        <v>102.82</v>
      </c>
      <c r="G73">
        <v>327.36999999999995</v>
      </c>
      <c r="H73">
        <v>555.56999999999994</v>
      </c>
      <c r="I73" t="s">
        <v>62</v>
      </c>
      <c r="J73">
        <v>1016.4999999999999</v>
      </c>
    </row>
    <row r="74" spans="1:10" x14ac:dyDescent="0.35">
      <c r="A74" t="str">
        <f t="shared" si="1"/>
        <v>26_Fabrication d'autres produits industriels</v>
      </c>
      <c r="B74" s="1" t="s">
        <v>20</v>
      </c>
      <c r="C74" t="s">
        <v>6</v>
      </c>
      <c r="D74">
        <v>16.16</v>
      </c>
      <c r="E74">
        <v>191.89</v>
      </c>
      <c r="F74">
        <v>70.34</v>
      </c>
      <c r="G74">
        <v>754.28</v>
      </c>
      <c r="H74">
        <v>790.78</v>
      </c>
      <c r="I74">
        <v>0</v>
      </c>
      <c r="J74">
        <v>1823.45</v>
      </c>
    </row>
    <row r="75" spans="1:10" x14ac:dyDescent="0.35">
      <c r="A75" t="str">
        <f t="shared" si="1"/>
        <v>26_Transports et entreposage</v>
      </c>
      <c r="B75" s="1" t="s">
        <v>20</v>
      </c>
      <c r="C75" t="s">
        <v>9</v>
      </c>
      <c r="D75">
        <v>7.91</v>
      </c>
      <c r="E75">
        <v>239.51</v>
      </c>
      <c r="F75">
        <v>31.12</v>
      </c>
      <c r="G75">
        <v>526.36</v>
      </c>
      <c r="H75">
        <v>485.88</v>
      </c>
      <c r="I75">
        <v>0</v>
      </c>
      <c r="J75">
        <v>1290.78</v>
      </c>
    </row>
    <row r="76" spans="1:10" x14ac:dyDescent="0.35">
      <c r="A76" t="str">
        <f t="shared" si="1"/>
        <v>26_Fabrication de denrées alimentaires, de boissons et de produits à base de tabac</v>
      </c>
      <c r="B76" s="1" t="s">
        <v>20</v>
      </c>
      <c r="C76" t="s">
        <v>54</v>
      </c>
      <c r="D76">
        <v>7.11</v>
      </c>
      <c r="E76">
        <v>57.41</v>
      </c>
      <c r="F76">
        <v>43.42</v>
      </c>
      <c r="G76">
        <v>357.16</v>
      </c>
      <c r="H76">
        <v>593.73</v>
      </c>
      <c r="I76">
        <v>0</v>
      </c>
      <c r="J76">
        <v>1058.83</v>
      </c>
    </row>
    <row r="77" spans="1:10" x14ac:dyDescent="0.35">
      <c r="A77" t="str">
        <f t="shared" si="1"/>
        <v>26_Construction</v>
      </c>
      <c r="B77" s="1" t="s">
        <v>20</v>
      </c>
      <c r="C77" t="s">
        <v>7</v>
      </c>
      <c r="D77" t="s">
        <v>62</v>
      </c>
      <c r="E77">
        <v>22.66</v>
      </c>
      <c r="F77">
        <v>19.45</v>
      </c>
      <c r="G77">
        <v>585.12</v>
      </c>
      <c r="H77">
        <v>298.35000000000002</v>
      </c>
      <c r="I77">
        <v>0.47</v>
      </c>
      <c r="J77">
        <v>926.98</v>
      </c>
    </row>
    <row r="78" spans="1:10" x14ac:dyDescent="0.35">
      <c r="A78" t="str">
        <f t="shared" si="1"/>
        <v>26_Commerce ; réparation d'automobiles et de motocycles</v>
      </c>
      <c r="B78" s="1" t="s">
        <v>20</v>
      </c>
      <c r="C78" t="s">
        <v>8</v>
      </c>
      <c r="D78" t="s">
        <v>62</v>
      </c>
      <c r="E78">
        <v>25.21</v>
      </c>
      <c r="F78">
        <v>182.26</v>
      </c>
      <c r="G78">
        <v>223.54</v>
      </c>
      <c r="H78">
        <v>211.89</v>
      </c>
      <c r="I78">
        <v>0</v>
      </c>
      <c r="J78">
        <v>644.83999999999992</v>
      </c>
    </row>
    <row r="79" spans="1:10" x14ac:dyDescent="0.35">
      <c r="A79" t="str">
        <f t="shared" si="1"/>
        <v>26_Activités scientifiques et techniques ; services administratifs et de soutien</v>
      </c>
      <c r="B79" s="1" t="s">
        <v>20</v>
      </c>
      <c r="C79" t="s">
        <v>14</v>
      </c>
      <c r="D79">
        <v>5.52</v>
      </c>
      <c r="E79">
        <v>94.81</v>
      </c>
      <c r="F79">
        <v>72.95</v>
      </c>
      <c r="G79">
        <v>166.13</v>
      </c>
      <c r="H79">
        <v>224.02</v>
      </c>
      <c r="I79">
        <v>0</v>
      </c>
      <c r="J79">
        <v>563.42999999999995</v>
      </c>
    </row>
    <row r="80" spans="1:10" x14ac:dyDescent="0.35">
      <c r="A80" t="str">
        <f t="shared" si="1"/>
        <v>26_Administration publique, enseignement, santé humaine et action sociale</v>
      </c>
      <c r="B80" s="1" t="s">
        <v>20</v>
      </c>
      <c r="C80" t="s">
        <v>15</v>
      </c>
      <c r="D80">
        <v>9.8800000000000008</v>
      </c>
      <c r="E80">
        <v>56.35</v>
      </c>
      <c r="F80">
        <v>295.05</v>
      </c>
      <c r="G80">
        <v>12.65</v>
      </c>
      <c r="H80">
        <v>13.74</v>
      </c>
      <c r="I80">
        <v>0</v>
      </c>
      <c r="J80">
        <v>387.67</v>
      </c>
    </row>
    <row r="81" spans="1:10" x14ac:dyDescent="0.35">
      <c r="A81" t="str">
        <f t="shared" si="1"/>
        <v>26_Fabrication d'équipements électriques, électroniques, informatiques ; fabrication de machines</v>
      </c>
      <c r="B81" s="1" t="s">
        <v>20</v>
      </c>
      <c r="C81" t="s">
        <v>4</v>
      </c>
      <c r="D81" t="s">
        <v>62</v>
      </c>
      <c r="E81">
        <v>43.16</v>
      </c>
      <c r="F81">
        <v>25.14</v>
      </c>
      <c r="G81">
        <v>183.28</v>
      </c>
      <c r="H81">
        <v>81.099999999999994</v>
      </c>
      <c r="I81">
        <v>0</v>
      </c>
      <c r="J81">
        <v>336.28999999999996</v>
      </c>
    </row>
    <row r="82" spans="1:10" x14ac:dyDescent="0.35">
      <c r="A82" t="str">
        <f t="shared" si="1"/>
        <v>26_Industries extractives, énergie, eau, gestion des déchets et dépollution</v>
      </c>
      <c r="B82" s="1" t="s">
        <v>20</v>
      </c>
      <c r="C82" t="s">
        <v>55</v>
      </c>
      <c r="D82">
        <v>8.81</v>
      </c>
      <c r="E82">
        <v>31.26</v>
      </c>
      <c r="F82">
        <v>37.71</v>
      </c>
      <c r="G82">
        <v>81.52</v>
      </c>
      <c r="H82">
        <v>49.16</v>
      </c>
      <c r="I82">
        <v>0</v>
      </c>
      <c r="J82">
        <v>208.46</v>
      </c>
    </row>
    <row r="83" spans="1:10" x14ac:dyDescent="0.35">
      <c r="A83" t="str">
        <f t="shared" si="1"/>
        <v>26_Fabrication de matériels de transport</v>
      </c>
      <c r="B83" s="1" t="s">
        <v>20</v>
      </c>
      <c r="C83" t="s">
        <v>5</v>
      </c>
      <c r="D83" t="s">
        <v>62</v>
      </c>
      <c r="E83" t="s">
        <v>62</v>
      </c>
      <c r="F83" t="s">
        <v>62</v>
      </c>
      <c r="G83">
        <v>31.61</v>
      </c>
      <c r="H83">
        <v>30.28</v>
      </c>
      <c r="I83">
        <v>7.0000000000000007E-2</v>
      </c>
      <c r="J83">
        <v>68.009999999999991</v>
      </c>
    </row>
    <row r="84" spans="1:10" x14ac:dyDescent="0.35">
      <c r="A84" t="str">
        <f t="shared" si="1"/>
        <v>26_Agriculture, sylviculture et pêche</v>
      </c>
      <c r="B84" s="1" t="s">
        <v>20</v>
      </c>
      <c r="C84" t="s">
        <v>3</v>
      </c>
      <c r="D84" t="s">
        <v>62</v>
      </c>
      <c r="E84" t="s">
        <v>62</v>
      </c>
      <c r="F84">
        <v>8.3699999999999992</v>
      </c>
      <c r="G84">
        <v>19.46</v>
      </c>
      <c r="H84">
        <v>27.8</v>
      </c>
      <c r="I84">
        <v>0</v>
      </c>
      <c r="J84">
        <v>60.260000000000005</v>
      </c>
    </row>
    <row r="85" spans="1:10" x14ac:dyDescent="0.35">
      <c r="A85" t="str">
        <f t="shared" si="1"/>
        <v>26_Hébergement et restauration</v>
      </c>
      <c r="B85" s="1" t="s">
        <v>20</v>
      </c>
      <c r="C85" t="s">
        <v>10</v>
      </c>
      <c r="D85">
        <v>0</v>
      </c>
      <c r="E85">
        <v>0.36</v>
      </c>
      <c r="F85">
        <v>44</v>
      </c>
      <c r="G85">
        <v>10.3</v>
      </c>
      <c r="H85" t="s">
        <v>62</v>
      </c>
      <c r="I85">
        <v>0</v>
      </c>
      <c r="J85">
        <v>58.769999999999996</v>
      </c>
    </row>
    <row r="86" spans="1:10" x14ac:dyDescent="0.35">
      <c r="A86" t="str">
        <f t="shared" si="1"/>
        <v>26_Activités financières et d'assurance</v>
      </c>
      <c r="B86" s="1" t="s">
        <v>20</v>
      </c>
      <c r="C86" t="s">
        <v>12</v>
      </c>
      <c r="D86">
        <v>5.92</v>
      </c>
      <c r="E86">
        <v>4.91</v>
      </c>
      <c r="F86">
        <v>37.21</v>
      </c>
      <c r="G86" t="s">
        <v>62</v>
      </c>
      <c r="H86" t="s">
        <v>62</v>
      </c>
      <c r="I86">
        <v>0</v>
      </c>
      <c r="J86">
        <v>55.910000000000004</v>
      </c>
    </row>
    <row r="87" spans="1:10" x14ac:dyDescent="0.35">
      <c r="A87" t="str">
        <f t="shared" si="1"/>
        <v>26_Autres activités de services</v>
      </c>
      <c r="B87" s="1" t="s">
        <v>20</v>
      </c>
      <c r="C87" t="s">
        <v>16</v>
      </c>
      <c r="D87">
        <v>0.11</v>
      </c>
      <c r="E87">
        <v>5.85</v>
      </c>
      <c r="F87">
        <v>27.08</v>
      </c>
      <c r="G87">
        <v>10.46</v>
      </c>
      <c r="H87">
        <v>7.71</v>
      </c>
      <c r="I87">
        <v>0</v>
      </c>
      <c r="J87">
        <v>51.21</v>
      </c>
    </row>
    <row r="88" spans="1:10" x14ac:dyDescent="0.35">
      <c r="A88" t="str">
        <f t="shared" si="1"/>
        <v>26_Information et communication</v>
      </c>
      <c r="B88" s="1" t="s">
        <v>20</v>
      </c>
      <c r="C88" t="s">
        <v>11</v>
      </c>
      <c r="D88" t="s">
        <v>62</v>
      </c>
      <c r="E88">
        <v>11.51</v>
      </c>
      <c r="F88">
        <v>4.88</v>
      </c>
      <c r="G88" t="s">
        <v>62</v>
      </c>
      <c r="H88">
        <v>0.41</v>
      </c>
      <c r="I88">
        <v>0</v>
      </c>
      <c r="J88">
        <v>21.06</v>
      </c>
    </row>
    <row r="89" spans="1:10" x14ac:dyDescent="0.35">
      <c r="A89" t="str">
        <f t="shared" si="1"/>
        <v>26_Activités immobilières</v>
      </c>
      <c r="B89" s="1" t="s">
        <v>20</v>
      </c>
      <c r="C89" t="s">
        <v>13</v>
      </c>
      <c r="D89">
        <v>0</v>
      </c>
      <c r="E89">
        <v>0.27</v>
      </c>
      <c r="F89" t="s">
        <v>62</v>
      </c>
      <c r="G89" t="s">
        <v>62</v>
      </c>
      <c r="H89">
        <v>6.07</v>
      </c>
      <c r="I89">
        <v>0</v>
      </c>
      <c r="J89">
        <v>11.77</v>
      </c>
    </row>
    <row r="90" spans="1:10" x14ac:dyDescent="0.35">
      <c r="A90" t="str">
        <f t="shared" si="1"/>
        <v>26_Cokéfaction et raffinage</v>
      </c>
      <c r="B90" s="1" t="s">
        <v>20</v>
      </c>
      <c r="C90" t="s">
        <v>56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x14ac:dyDescent="0.35">
      <c r="A91" t="str">
        <f t="shared" si="1"/>
        <v>26_Tous secteurs</v>
      </c>
      <c r="B91" s="1" t="s">
        <v>20</v>
      </c>
      <c r="C91" t="s">
        <v>45</v>
      </c>
      <c r="D91">
        <v>71.839999999999989</v>
      </c>
      <c r="E91">
        <v>791.44</v>
      </c>
      <c r="F91">
        <v>905.4</v>
      </c>
      <c r="G91">
        <v>2969.6600000000003</v>
      </c>
      <c r="H91">
        <v>2828.84</v>
      </c>
      <c r="I91" t="s">
        <v>62</v>
      </c>
      <c r="J91">
        <v>7567.7200000000021</v>
      </c>
    </row>
    <row r="92" spans="1:10" x14ac:dyDescent="0.35">
      <c r="A92" t="str">
        <f t="shared" si="1"/>
        <v>38_Fabrication d'autres produits industriels</v>
      </c>
      <c r="B92" s="1" t="s">
        <v>21</v>
      </c>
      <c r="C92" t="s">
        <v>6</v>
      </c>
      <c r="D92">
        <v>79.63</v>
      </c>
      <c r="E92">
        <v>302.3</v>
      </c>
      <c r="F92">
        <v>107.52</v>
      </c>
      <c r="G92">
        <v>1373.29</v>
      </c>
      <c r="H92">
        <v>1635.15</v>
      </c>
      <c r="I92" t="s">
        <v>62</v>
      </c>
      <c r="J92">
        <v>3498.6400000000003</v>
      </c>
    </row>
    <row r="93" spans="1:10" x14ac:dyDescent="0.35">
      <c r="A93" t="str">
        <f t="shared" si="1"/>
        <v>38_Construction</v>
      </c>
      <c r="B93" s="1" t="s">
        <v>21</v>
      </c>
      <c r="C93" t="s">
        <v>7</v>
      </c>
      <c r="D93">
        <v>6.77</v>
      </c>
      <c r="E93">
        <v>76.16</v>
      </c>
      <c r="F93">
        <v>60.24</v>
      </c>
      <c r="G93">
        <v>2538.64</v>
      </c>
      <c r="H93">
        <v>679.9</v>
      </c>
      <c r="I93">
        <v>0.44</v>
      </c>
      <c r="J93">
        <v>3362.15</v>
      </c>
    </row>
    <row r="94" spans="1:10" x14ac:dyDescent="0.35">
      <c r="A94" t="str">
        <f t="shared" si="1"/>
        <v>38_Transports et entreposage</v>
      </c>
      <c r="B94" s="1" t="s">
        <v>21</v>
      </c>
      <c r="C94" t="s">
        <v>9</v>
      </c>
      <c r="D94">
        <v>14.06</v>
      </c>
      <c r="E94">
        <v>215.64</v>
      </c>
      <c r="F94">
        <v>159.63999999999999</v>
      </c>
      <c r="G94">
        <v>1362.44</v>
      </c>
      <c r="H94">
        <v>1079.49</v>
      </c>
      <c r="I94" t="s">
        <v>62</v>
      </c>
      <c r="J94">
        <v>2832.03</v>
      </c>
    </row>
    <row r="95" spans="1:10" x14ac:dyDescent="0.35">
      <c r="A95" t="str">
        <f t="shared" si="1"/>
        <v>38_Commerce ; réparation d'automobiles et de motocycles</v>
      </c>
      <c r="B95" s="1" t="s">
        <v>21</v>
      </c>
      <c r="C95" t="s">
        <v>8</v>
      </c>
      <c r="D95">
        <v>50.95</v>
      </c>
      <c r="E95">
        <v>172.01</v>
      </c>
      <c r="F95">
        <v>461.85</v>
      </c>
      <c r="G95">
        <v>750.65</v>
      </c>
      <c r="H95">
        <v>586.96</v>
      </c>
      <c r="I95" t="s">
        <v>62</v>
      </c>
      <c r="J95">
        <v>2023.93</v>
      </c>
    </row>
    <row r="96" spans="1:10" x14ac:dyDescent="0.35">
      <c r="A96" t="str">
        <f t="shared" si="1"/>
        <v>38_Fabrication d'équipements électriques, électroniques, informatiques ; fabrication de machines</v>
      </c>
      <c r="B96" s="1" t="s">
        <v>21</v>
      </c>
      <c r="C96" t="s">
        <v>4</v>
      </c>
      <c r="D96">
        <v>116.54</v>
      </c>
      <c r="E96">
        <v>205.2</v>
      </c>
      <c r="F96">
        <v>100.95</v>
      </c>
      <c r="G96">
        <v>669.9</v>
      </c>
      <c r="H96">
        <v>737.96</v>
      </c>
      <c r="I96">
        <v>0</v>
      </c>
      <c r="J96">
        <v>1830.55</v>
      </c>
    </row>
    <row r="97" spans="1:10" x14ac:dyDescent="0.35">
      <c r="A97" t="str">
        <f t="shared" si="1"/>
        <v>38_Activités scientifiques et techniques ; services administratifs et de soutien</v>
      </c>
      <c r="B97" s="1" t="s">
        <v>21</v>
      </c>
      <c r="C97" t="s">
        <v>14</v>
      </c>
      <c r="D97">
        <v>53.49</v>
      </c>
      <c r="E97">
        <v>227.77</v>
      </c>
      <c r="F97">
        <v>162.04</v>
      </c>
      <c r="G97">
        <v>510.91</v>
      </c>
      <c r="H97">
        <v>465.11</v>
      </c>
      <c r="I97" t="s">
        <v>62</v>
      </c>
      <c r="J97">
        <v>1420.0000000000002</v>
      </c>
    </row>
    <row r="98" spans="1:10" x14ac:dyDescent="0.35">
      <c r="A98" t="str">
        <f t="shared" si="1"/>
        <v>38_Fabrication de denrées alimentaires, de boissons et de produits à base de tabac</v>
      </c>
      <c r="B98" s="1" t="s">
        <v>21</v>
      </c>
      <c r="C98" t="s">
        <v>54</v>
      </c>
      <c r="D98" t="s">
        <v>62</v>
      </c>
      <c r="E98">
        <v>29.38</v>
      </c>
      <c r="F98">
        <v>20.86</v>
      </c>
      <c r="G98">
        <v>225.9</v>
      </c>
      <c r="H98">
        <v>343.33</v>
      </c>
      <c r="I98">
        <v>0</v>
      </c>
      <c r="J98">
        <v>623.63</v>
      </c>
    </row>
    <row r="99" spans="1:10" x14ac:dyDescent="0.35">
      <c r="A99" t="str">
        <f t="shared" si="1"/>
        <v>38_Administration publique, enseignement, santé humaine et action sociale</v>
      </c>
      <c r="B99" s="1" t="s">
        <v>21</v>
      </c>
      <c r="C99" t="s">
        <v>15</v>
      </c>
      <c r="D99">
        <v>7.27</v>
      </c>
      <c r="E99">
        <v>131.29</v>
      </c>
      <c r="F99">
        <v>269.25</v>
      </c>
      <c r="G99">
        <v>32.22</v>
      </c>
      <c r="H99">
        <v>46.73</v>
      </c>
      <c r="I99">
        <v>0.48</v>
      </c>
      <c r="J99">
        <v>487.24</v>
      </c>
    </row>
    <row r="100" spans="1:10" x14ac:dyDescent="0.35">
      <c r="A100" t="str">
        <f t="shared" si="1"/>
        <v>38_Industries extractives, énergie, eau, gestion des déchets et dépollution</v>
      </c>
      <c r="B100" s="1" t="s">
        <v>21</v>
      </c>
      <c r="C100" t="s">
        <v>55</v>
      </c>
      <c r="D100">
        <v>26</v>
      </c>
      <c r="E100">
        <v>67.03</v>
      </c>
      <c r="F100">
        <v>72.38</v>
      </c>
      <c r="G100">
        <v>165.06</v>
      </c>
      <c r="H100">
        <v>82.73</v>
      </c>
      <c r="I100">
        <v>0</v>
      </c>
      <c r="J100">
        <v>413.20000000000005</v>
      </c>
    </row>
    <row r="101" spans="1:10" x14ac:dyDescent="0.35">
      <c r="A101" t="str">
        <f t="shared" si="1"/>
        <v>38_Hébergement et restauration</v>
      </c>
      <c r="B101" s="1" t="s">
        <v>21</v>
      </c>
      <c r="C101" t="s">
        <v>10</v>
      </c>
      <c r="D101">
        <v>0.18</v>
      </c>
      <c r="E101" t="s">
        <v>62</v>
      </c>
      <c r="F101">
        <v>163.66999999999999</v>
      </c>
      <c r="G101">
        <v>45.37</v>
      </c>
      <c r="H101">
        <v>11.88</v>
      </c>
      <c r="I101" t="s">
        <v>62</v>
      </c>
      <c r="J101">
        <v>223.48</v>
      </c>
    </row>
    <row r="102" spans="1:10" x14ac:dyDescent="0.35">
      <c r="A102" t="str">
        <f t="shared" si="1"/>
        <v>38_Fabrication de matériels de transport</v>
      </c>
      <c r="B102" s="1" t="s">
        <v>21</v>
      </c>
      <c r="C102" t="s">
        <v>5</v>
      </c>
      <c r="D102" t="s">
        <v>62</v>
      </c>
      <c r="E102" t="s">
        <v>62</v>
      </c>
      <c r="F102">
        <v>0.42</v>
      </c>
      <c r="G102">
        <v>21.69</v>
      </c>
      <c r="H102">
        <v>114.5</v>
      </c>
      <c r="I102">
        <v>0</v>
      </c>
      <c r="J102">
        <v>141.34</v>
      </c>
    </row>
    <row r="103" spans="1:10" x14ac:dyDescent="0.35">
      <c r="A103" t="str">
        <f t="shared" si="1"/>
        <v>38_Autres activités de services</v>
      </c>
      <c r="B103" s="1" t="s">
        <v>21</v>
      </c>
      <c r="C103" t="s">
        <v>16</v>
      </c>
      <c r="D103" t="s">
        <v>62</v>
      </c>
      <c r="E103">
        <v>21.49</v>
      </c>
      <c r="F103">
        <v>27.5</v>
      </c>
      <c r="G103">
        <v>20.36</v>
      </c>
      <c r="H103">
        <v>8.1300000000000008</v>
      </c>
      <c r="I103">
        <v>0</v>
      </c>
      <c r="J103">
        <v>80.97</v>
      </c>
    </row>
    <row r="104" spans="1:10" x14ac:dyDescent="0.35">
      <c r="A104" t="str">
        <f t="shared" si="1"/>
        <v>38_Information et communication</v>
      </c>
      <c r="B104" s="1" t="s">
        <v>21</v>
      </c>
      <c r="C104" t="s">
        <v>11</v>
      </c>
      <c r="D104">
        <v>5.53</v>
      </c>
      <c r="E104">
        <v>32.299999999999997</v>
      </c>
      <c r="F104">
        <v>17.29</v>
      </c>
      <c r="G104">
        <v>12.31</v>
      </c>
      <c r="H104">
        <v>7.58</v>
      </c>
      <c r="I104" t="s">
        <v>62</v>
      </c>
      <c r="J104">
        <v>76.149999999999991</v>
      </c>
    </row>
    <row r="105" spans="1:10" x14ac:dyDescent="0.35">
      <c r="A105" t="str">
        <f t="shared" si="1"/>
        <v>38_Activités financières et d'assurance</v>
      </c>
      <c r="B105" s="1" t="s">
        <v>21</v>
      </c>
      <c r="C105" t="s">
        <v>12</v>
      </c>
      <c r="D105">
        <v>9.09</v>
      </c>
      <c r="E105">
        <v>33.35</v>
      </c>
      <c r="F105">
        <v>21.79</v>
      </c>
      <c r="G105" t="s">
        <v>62</v>
      </c>
      <c r="H105" t="s">
        <v>62</v>
      </c>
      <c r="I105">
        <v>0.19</v>
      </c>
      <c r="J105">
        <v>69.949999999999989</v>
      </c>
    </row>
    <row r="106" spans="1:10" x14ac:dyDescent="0.35">
      <c r="A106" t="str">
        <f t="shared" si="1"/>
        <v>38_Activités immobilières</v>
      </c>
      <c r="B106" s="1" t="s">
        <v>21</v>
      </c>
      <c r="C106" t="s">
        <v>13</v>
      </c>
      <c r="D106" t="s">
        <v>62</v>
      </c>
      <c r="E106" t="s">
        <v>62</v>
      </c>
      <c r="F106">
        <v>7.22</v>
      </c>
      <c r="G106" t="s">
        <v>62</v>
      </c>
      <c r="H106">
        <v>10.53</v>
      </c>
      <c r="I106">
        <v>0</v>
      </c>
      <c r="J106">
        <v>25.939999999999998</v>
      </c>
    </row>
    <row r="107" spans="1:10" x14ac:dyDescent="0.35">
      <c r="A107" t="str">
        <f t="shared" si="1"/>
        <v>38_Agriculture, sylviculture et pêche</v>
      </c>
      <c r="B107" s="1" t="s">
        <v>21</v>
      </c>
      <c r="C107" t="s">
        <v>3</v>
      </c>
      <c r="D107">
        <v>0</v>
      </c>
      <c r="E107" t="s">
        <v>62</v>
      </c>
      <c r="F107">
        <v>0.13</v>
      </c>
      <c r="G107">
        <v>12.26</v>
      </c>
      <c r="H107">
        <v>9.7899999999999991</v>
      </c>
      <c r="I107">
        <v>0</v>
      </c>
      <c r="J107">
        <v>23.009999999999998</v>
      </c>
    </row>
    <row r="108" spans="1:10" x14ac:dyDescent="0.35">
      <c r="A108" t="str">
        <f t="shared" si="1"/>
        <v>38_Cokéfaction et raffinage</v>
      </c>
      <c r="B108" s="1" t="s">
        <v>21</v>
      </c>
      <c r="C108" t="s">
        <v>56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x14ac:dyDescent="0.35">
      <c r="A109" t="str">
        <f t="shared" si="1"/>
        <v>38_Tous secteurs</v>
      </c>
      <c r="B109" s="1" t="s">
        <v>21</v>
      </c>
      <c r="C109" t="s">
        <v>45</v>
      </c>
      <c r="D109">
        <v>378.42999999999995</v>
      </c>
      <c r="E109">
        <v>1524.6599999999996</v>
      </c>
      <c r="F109">
        <v>1652.75</v>
      </c>
      <c r="G109">
        <v>7748.4000000000005</v>
      </c>
      <c r="H109">
        <v>5821.4999999999982</v>
      </c>
      <c r="I109">
        <v>6.4700000000000006</v>
      </c>
      <c r="J109">
        <v>17132.210000000006</v>
      </c>
    </row>
    <row r="110" spans="1:10" x14ac:dyDescent="0.35">
      <c r="A110" t="str">
        <f t="shared" si="1"/>
        <v>42_Fabrication d'autres produits industriels</v>
      </c>
      <c r="B110" s="1" t="s">
        <v>22</v>
      </c>
      <c r="C110" t="s">
        <v>6</v>
      </c>
      <c r="D110">
        <v>37.119999999999997</v>
      </c>
      <c r="E110">
        <v>139.65</v>
      </c>
      <c r="F110">
        <v>98.96</v>
      </c>
      <c r="G110">
        <v>1078.81</v>
      </c>
      <c r="H110">
        <v>1078.51</v>
      </c>
      <c r="I110">
        <v>0</v>
      </c>
      <c r="J110">
        <v>2433.0500000000002</v>
      </c>
    </row>
    <row r="111" spans="1:10" x14ac:dyDescent="0.35">
      <c r="A111" t="str">
        <f t="shared" si="1"/>
        <v>42_Construction</v>
      </c>
      <c r="B111" s="1" t="s">
        <v>22</v>
      </c>
      <c r="C111" t="s">
        <v>7</v>
      </c>
      <c r="D111" t="s">
        <v>62</v>
      </c>
      <c r="E111">
        <v>57.56</v>
      </c>
      <c r="F111">
        <v>52.08</v>
      </c>
      <c r="G111">
        <v>972.6</v>
      </c>
      <c r="H111">
        <v>297.20999999999998</v>
      </c>
      <c r="I111">
        <v>0.08</v>
      </c>
      <c r="J111">
        <v>1383.66</v>
      </c>
    </row>
    <row r="112" spans="1:10" x14ac:dyDescent="0.35">
      <c r="A112" t="str">
        <f t="shared" si="1"/>
        <v>42_Fabrication de denrées alimentaires, de boissons et de produits à base de tabac</v>
      </c>
      <c r="B112" s="1" t="s">
        <v>22</v>
      </c>
      <c r="C112" t="s">
        <v>54</v>
      </c>
      <c r="D112" t="s">
        <v>62</v>
      </c>
      <c r="E112">
        <v>57.25</v>
      </c>
      <c r="F112">
        <v>32.880000000000003</v>
      </c>
      <c r="G112">
        <v>361.78</v>
      </c>
      <c r="H112">
        <v>691.78</v>
      </c>
      <c r="I112" t="s">
        <v>62</v>
      </c>
      <c r="J112">
        <v>1146.1600000000001</v>
      </c>
    </row>
    <row r="113" spans="1:10" x14ac:dyDescent="0.35">
      <c r="A113" t="str">
        <f t="shared" si="1"/>
        <v>42_Activités scientifiques et techniques ; services administratifs et de soutien</v>
      </c>
      <c r="B113" s="1" t="s">
        <v>22</v>
      </c>
      <c r="C113" t="s">
        <v>14</v>
      </c>
      <c r="D113">
        <v>12.47</v>
      </c>
      <c r="E113">
        <v>96.86</v>
      </c>
      <c r="F113">
        <v>186.73</v>
      </c>
      <c r="G113">
        <v>359.17</v>
      </c>
      <c r="H113">
        <v>387.08</v>
      </c>
      <c r="I113">
        <v>0.04</v>
      </c>
      <c r="J113">
        <v>1042.3499999999999</v>
      </c>
    </row>
    <row r="114" spans="1:10" x14ac:dyDescent="0.35">
      <c r="A114" t="str">
        <f t="shared" si="1"/>
        <v>42_Commerce ; réparation d'automobiles et de motocycles</v>
      </c>
      <c r="B114" s="1" t="s">
        <v>22</v>
      </c>
      <c r="C114" t="s">
        <v>8</v>
      </c>
      <c r="D114">
        <v>5.75</v>
      </c>
      <c r="E114">
        <v>37.29</v>
      </c>
      <c r="F114">
        <v>248.82</v>
      </c>
      <c r="G114">
        <v>282.66000000000003</v>
      </c>
      <c r="H114">
        <v>216.06</v>
      </c>
      <c r="I114" t="s">
        <v>62</v>
      </c>
      <c r="J114">
        <v>791.8</v>
      </c>
    </row>
    <row r="115" spans="1:10" x14ac:dyDescent="0.35">
      <c r="A115" t="str">
        <f t="shared" si="1"/>
        <v>42_Fabrication d'équipements électriques, électroniques, informatiques ; fabrication de machines</v>
      </c>
      <c r="B115" s="1" t="s">
        <v>22</v>
      </c>
      <c r="C115" t="s">
        <v>4</v>
      </c>
      <c r="D115">
        <v>5.29</v>
      </c>
      <c r="E115">
        <v>45.43</v>
      </c>
      <c r="F115">
        <v>34.82</v>
      </c>
      <c r="G115">
        <v>422.09</v>
      </c>
      <c r="H115">
        <v>278.26</v>
      </c>
      <c r="I115">
        <v>0</v>
      </c>
      <c r="J115">
        <v>785.89</v>
      </c>
    </row>
    <row r="116" spans="1:10" x14ac:dyDescent="0.35">
      <c r="A116" t="str">
        <f t="shared" si="1"/>
        <v>42_Transports et entreposage</v>
      </c>
      <c r="B116" s="1" t="s">
        <v>22</v>
      </c>
      <c r="C116" t="s">
        <v>9</v>
      </c>
      <c r="D116" t="s">
        <v>62</v>
      </c>
      <c r="E116">
        <v>15.54</v>
      </c>
      <c r="F116">
        <v>44.06</v>
      </c>
      <c r="G116">
        <v>316.04000000000002</v>
      </c>
      <c r="H116">
        <v>240.47</v>
      </c>
      <c r="I116">
        <v>0</v>
      </c>
      <c r="J116">
        <v>619.43000000000006</v>
      </c>
    </row>
    <row r="117" spans="1:10" x14ac:dyDescent="0.35">
      <c r="A117" t="str">
        <f t="shared" si="1"/>
        <v>42_Fabrication de matériels de transport</v>
      </c>
      <c r="B117" s="1" t="s">
        <v>22</v>
      </c>
      <c r="C117" t="s">
        <v>5</v>
      </c>
      <c r="D117" t="s">
        <v>62</v>
      </c>
      <c r="E117">
        <v>106.9</v>
      </c>
      <c r="F117">
        <v>9.01</v>
      </c>
      <c r="G117">
        <v>288.98</v>
      </c>
      <c r="H117">
        <v>150.32</v>
      </c>
      <c r="I117">
        <v>0</v>
      </c>
      <c r="J117">
        <v>558.04</v>
      </c>
    </row>
    <row r="118" spans="1:10" x14ac:dyDescent="0.35">
      <c r="A118" t="str">
        <f t="shared" si="1"/>
        <v>42_Administration publique, enseignement, santé humaine et action sociale</v>
      </c>
      <c r="B118" s="1" t="s">
        <v>22</v>
      </c>
      <c r="C118" t="s">
        <v>15</v>
      </c>
      <c r="D118">
        <v>12.01</v>
      </c>
      <c r="E118">
        <v>120.59</v>
      </c>
      <c r="F118">
        <v>158.77000000000001</v>
      </c>
      <c r="G118">
        <v>13.48</v>
      </c>
      <c r="H118">
        <v>7.66</v>
      </c>
      <c r="I118">
        <v>0</v>
      </c>
      <c r="J118">
        <v>312.51000000000005</v>
      </c>
    </row>
    <row r="119" spans="1:10" x14ac:dyDescent="0.35">
      <c r="A119" t="str">
        <f t="shared" si="1"/>
        <v>42_Industries extractives, énergie, eau, gestion des déchets et dépollution</v>
      </c>
      <c r="B119" s="1" t="s">
        <v>22</v>
      </c>
      <c r="C119" t="s">
        <v>55</v>
      </c>
      <c r="D119">
        <v>8.3800000000000008</v>
      </c>
      <c r="E119">
        <v>21.92</v>
      </c>
      <c r="F119">
        <v>35.01</v>
      </c>
      <c r="G119">
        <v>72.77</v>
      </c>
      <c r="H119">
        <v>98.08</v>
      </c>
      <c r="I119">
        <v>0</v>
      </c>
      <c r="J119">
        <v>236.15999999999997</v>
      </c>
    </row>
    <row r="120" spans="1:10" x14ac:dyDescent="0.35">
      <c r="A120" t="str">
        <f t="shared" si="1"/>
        <v>42_Hébergement et restauration</v>
      </c>
      <c r="B120" s="1" t="s">
        <v>22</v>
      </c>
      <c r="C120" t="s">
        <v>10</v>
      </c>
      <c r="D120" t="s">
        <v>62</v>
      </c>
      <c r="E120">
        <v>1.79</v>
      </c>
      <c r="F120">
        <v>98.83</v>
      </c>
      <c r="G120">
        <v>27.04</v>
      </c>
      <c r="H120">
        <v>15.72</v>
      </c>
      <c r="I120">
        <v>0</v>
      </c>
      <c r="J120">
        <v>145.16</v>
      </c>
    </row>
    <row r="121" spans="1:10" x14ac:dyDescent="0.35">
      <c r="A121" t="str">
        <f t="shared" si="1"/>
        <v>42_Activités financières et d'assurance</v>
      </c>
      <c r="B121" s="1" t="s">
        <v>22</v>
      </c>
      <c r="C121" t="s">
        <v>12</v>
      </c>
      <c r="D121" t="s">
        <v>62</v>
      </c>
      <c r="E121">
        <v>22.49</v>
      </c>
      <c r="F121">
        <v>43.11</v>
      </c>
      <c r="G121">
        <v>32.25</v>
      </c>
      <c r="H121">
        <v>17.73</v>
      </c>
      <c r="I121">
        <v>0</v>
      </c>
      <c r="J121">
        <v>120</v>
      </c>
    </row>
    <row r="122" spans="1:10" x14ac:dyDescent="0.35">
      <c r="A122" t="str">
        <f t="shared" si="1"/>
        <v>42_Autres activités de services</v>
      </c>
      <c r="B122" s="1" t="s">
        <v>22</v>
      </c>
      <c r="C122" t="s">
        <v>16</v>
      </c>
      <c r="D122" t="s">
        <v>62</v>
      </c>
      <c r="E122">
        <v>5.47</v>
      </c>
      <c r="F122">
        <v>18.38</v>
      </c>
      <c r="G122">
        <v>6.55</v>
      </c>
      <c r="H122">
        <v>9.77</v>
      </c>
      <c r="I122">
        <v>0</v>
      </c>
      <c r="J122">
        <v>40.72</v>
      </c>
    </row>
    <row r="123" spans="1:10" x14ac:dyDescent="0.35">
      <c r="A123" t="str">
        <f t="shared" si="1"/>
        <v>42_Agriculture, sylviculture et pêche</v>
      </c>
      <c r="B123" s="1" t="s">
        <v>22</v>
      </c>
      <c r="C123" t="s">
        <v>3</v>
      </c>
      <c r="D123">
        <v>0</v>
      </c>
      <c r="E123" t="s">
        <v>62</v>
      </c>
      <c r="F123" t="s">
        <v>62</v>
      </c>
      <c r="G123">
        <v>11.72</v>
      </c>
      <c r="H123">
        <v>14.82</v>
      </c>
      <c r="I123">
        <v>0</v>
      </c>
      <c r="J123">
        <v>28.990000000000002</v>
      </c>
    </row>
    <row r="124" spans="1:10" x14ac:dyDescent="0.35">
      <c r="A124" t="str">
        <f t="shared" si="1"/>
        <v>42_Activités immobilières</v>
      </c>
      <c r="B124" s="1" t="s">
        <v>22</v>
      </c>
      <c r="C124" t="s">
        <v>13</v>
      </c>
      <c r="D124" t="s">
        <v>62</v>
      </c>
      <c r="E124" t="s">
        <v>62</v>
      </c>
      <c r="F124">
        <v>9.23</v>
      </c>
      <c r="G124" t="s">
        <v>62</v>
      </c>
      <c r="H124">
        <v>0.46</v>
      </c>
      <c r="I124">
        <v>0</v>
      </c>
      <c r="J124">
        <v>18.200000000000003</v>
      </c>
    </row>
    <row r="125" spans="1:10" x14ac:dyDescent="0.35">
      <c r="A125" t="str">
        <f t="shared" si="1"/>
        <v>42_Information et communication</v>
      </c>
      <c r="B125" s="1" t="s">
        <v>22</v>
      </c>
      <c r="C125" t="s">
        <v>11</v>
      </c>
      <c r="D125">
        <v>0</v>
      </c>
      <c r="E125" t="s">
        <v>62</v>
      </c>
      <c r="F125">
        <v>6.78</v>
      </c>
      <c r="G125" t="s">
        <v>62</v>
      </c>
      <c r="H125">
        <v>0.11</v>
      </c>
      <c r="I125">
        <v>0</v>
      </c>
      <c r="J125">
        <v>9.15</v>
      </c>
    </row>
    <row r="126" spans="1:10" x14ac:dyDescent="0.35">
      <c r="A126" t="str">
        <f t="shared" si="1"/>
        <v>42_Cokéfaction et raffinage</v>
      </c>
      <c r="B126" s="1" t="s">
        <v>22</v>
      </c>
      <c r="C126" t="s">
        <v>56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x14ac:dyDescent="0.35">
      <c r="A127" t="str">
        <f t="shared" si="1"/>
        <v>42_Tous secteurs</v>
      </c>
      <c r="B127" s="1" t="s">
        <v>22</v>
      </c>
      <c r="C127" t="s">
        <v>45</v>
      </c>
      <c r="D127">
        <v>102.35</v>
      </c>
      <c r="E127">
        <v>733.34</v>
      </c>
      <c r="F127">
        <v>1079.2600000000002</v>
      </c>
      <c r="G127">
        <v>4250.4300000000012</v>
      </c>
      <c r="H127">
        <v>3504.0399999999995</v>
      </c>
      <c r="I127" t="s">
        <v>62</v>
      </c>
      <c r="J127">
        <v>9671.27</v>
      </c>
    </row>
    <row r="128" spans="1:10" x14ac:dyDescent="0.35">
      <c r="A128" t="str">
        <f t="shared" si="1"/>
        <v>43_Fabrication d'autres produits industriels</v>
      </c>
      <c r="B128" s="1" t="s">
        <v>23</v>
      </c>
      <c r="C128" t="s">
        <v>6</v>
      </c>
      <c r="D128">
        <v>6.7</v>
      </c>
      <c r="E128">
        <v>79.94</v>
      </c>
      <c r="F128">
        <v>33.090000000000003</v>
      </c>
      <c r="G128">
        <v>368.43</v>
      </c>
      <c r="H128">
        <v>506.6</v>
      </c>
      <c r="I128">
        <v>0.04</v>
      </c>
      <c r="J128">
        <v>994.8</v>
      </c>
    </row>
    <row r="129" spans="1:10" x14ac:dyDescent="0.35">
      <c r="A129" t="str">
        <f t="shared" si="1"/>
        <v>43_Fabrication de denrées alimentaires, de boissons et de produits à base de tabac</v>
      </c>
      <c r="B129" s="1" t="s">
        <v>23</v>
      </c>
      <c r="C129" t="s">
        <v>54</v>
      </c>
      <c r="D129">
        <v>0.09</v>
      </c>
      <c r="E129" t="s">
        <v>62</v>
      </c>
      <c r="F129">
        <v>26.54</v>
      </c>
      <c r="G129">
        <v>75.09</v>
      </c>
      <c r="H129">
        <v>383.31</v>
      </c>
      <c r="I129">
        <v>0</v>
      </c>
      <c r="J129">
        <v>489.32</v>
      </c>
    </row>
    <row r="130" spans="1:10" x14ac:dyDescent="0.35">
      <c r="A130" t="str">
        <f t="shared" si="1"/>
        <v>43_Construction</v>
      </c>
      <c r="B130" s="1" t="s">
        <v>23</v>
      </c>
      <c r="C130" t="s">
        <v>7</v>
      </c>
      <c r="D130" t="s">
        <v>62</v>
      </c>
      <c r="E130">
        <v>4.79</v>
      </c>
      <c r="F130">
        <v>8.89</v>
      </c>
      <c r="G130">
        <v>176.07</v>
      </c>
      <c r="H130">
        <v>128.99</v>
      </c>
      <c r="I130">
        <v>0</v>
      </c>
      <c r="J130">
        <v>319.33000000000004</v>
      </c>
    </row>
    <row r="131" spans="1:10" x14ac:dyDescent="0.35">
      <c r="A131" t="str">
        <f t="shared" ref="A131:A194" si="2">B131&amp;"_"&amp;C131</f>
        <v>43_Activités scientifiques et techniques ; services administratifs et de soutien</v>
      </c>
      <c r="B131" s="1" t="s">
        <v>23</v>
      </c>
      <c r="C131" t="s">
        <v>14</v>
      </c>
      <c r="D131" t="s">
        <v>62</v>
      </c>
      <c r="E131">
        <v>12.21</v>
      </c>
      <c r="F131">
        <v>23.36</v>
      </c>
      <c r="G131">
        <v>34.57</v>
      </c>
      <c r="H131">
        <v>71.650000000000006</v>
      </c>
      <c r="I131">
        <v>0</v>
      </c>
      <c r="J131">
        <v>142.42000000000002</v>
      </c>
    </row>
    <row r="132" spans="1:10" x14ac:dyDescent="0.35">
      <c r="A132" t="str">
        <f t="shared" si="2"/>
        <v>43_Commerce ; réparation d'automobiles et de motocycles</v>
      </c>
      <c r="B132" s="1" t="s">
        <v>23</v>
      </c>
      <c r="C132" t="s">
        <v>8</v>
      </c>
      <c r="D132">
        <v>0.33</v>
      </c>
      <c r="E132">
        <v>7.59</v>
      </c>
      <c r="F132">
        <v>44.81</v>
      </c>
      <c r="G132">
        <v>38.04</v>
      </c>
      <c r="H132">
        <v>26.12</v>
      </c>
      <c r="I132">
        <v>0</v>
      </c>
      <c r="J132">
        <v>116.89000000000001</v>
      </c>
    </row>
    <row r="133" spans="1:10" x14ac:dyDescent="0.35">
      <c r="A133" t="str">
        <f t="shared" si="2"/>
        <v>43_Fabrication de matériels de transport</v>
      </c>
      <c r="B133" s="1" t="s">
        <v>23</v>
      </c>
      <c r="C133" t="s">
        <v>5</v>
      </c>
      <c r="D133">
        <v>0.04</v>
      </c>
      <c r="E133" t="s">
        <v>62</v>
      </c>
      <c r="F133">
        <v>0.42</v>
      </c>
      <c r="G133">
        <v>11.65</v>
      </c>
      <c r="H133">
        <v>85.17</v>
      </c>
      <c r="I133">
        <v>0</v>
      </c>
      <c r="J133">
        <v>98.78</v>
      </c>
    </row>
    <row r="134" spans="1:10" x14ac:dyDescent="0.35">
      <c r="A134" t="str">
        <f t="shared" si="2"/>
        <v>43_Administration publique, enseignement, santé humaine et action sociale</v>
      </c>
      <c r="B134" s="1" t="s">
        <v>23</v>
      </c>
      <c r="C134" t="s">
        <v>15</v>
      </c>
      <c r="D134">
        <v>5.63</v>
      </c>
      <c r="E134">
        <v>9.36</v>
      </c>
      <c r="F134">
        <v>28.23</v>
      </c>
      <c r="G134" t="s">
        <v>62</v>
      </c>
      <c r="H134">
        <v>5.92</v>
      </c>
      <c r="I134">
        <v>0</v>
      </c>
      <c r="J134">
        <v>52.55</v>
      </c>
    </row>
    <row r="135" spans="1:10" x14ac:dyDescent="0.35">
      <c r="A135" t="str">
        <f t="shared" si="2"/>
        <v>43_Fabrication d'équipements électriques, électroniques, informatiques ; fabrication de machines</v>
      </c>
      <c r="B135" s="1" t="s">
        <v>23</v>
      </c>
      <c r="C135" t="s">
        <v>4</v>
      </c>
      <c r="D135" t="s">
        <v>62</v>
      </c>
      <c r="E135" t="s">
        <v>62</v>
      </c>
      <c r="F135" t="s">
        <v>62</v>
      </c>
      <c r="G135">
        <v>15.69</v>
      </c>
      <c r="H135">
        <v>28.03</v>
      </c>
      <c r="I135">
        <v>0</v>
      </c>
      <c r="J135">
        <v>48.04</v>
      </c>
    </row>
    <row r="136" spans="1:10" x14ac:dyDescent="0.35">
      <c r="A136" t="str">
        <f t="shared" si="2"/>
        <v>43_Transports et entreposage</v>
      </c>
      <c r="B136" s="1" t="s">
        <v>23</v>
      </c>
      <c r="C136" t="s">
        <v>9</v>
      </c>
      <c r="D136">
        <v>0</v>
      </c>
      <c r="E136" t="s">
        <v>62</v>
      </c>
      <c r="F136" t="s">
        <v>62</v>
      </c>
      <c r="G136">
        <v>25.31</v>
      </c>
      <c r="H136">
        <v>7.07</v>
      </c>
      <c r="I136">
        <v>0</v>
      </c>
      <c r="J136">
        <v>38.479999999999997</v>
      </c>
    </row>
    <row r="137" spans="1:10" x14ac:dyDescent="0.35">
      <c r="A137" t="str">
        <f t="shared" si="2"/>
        <v>43_Industries extractives, énergie, eau, gestion des déchets et dépollution</v>
      </c>
      <c r="B137" s="1" t="s">
        <v>23</v>
      </c>
      <c r="C137" t="s">
        <v>55</v>
      </c>
      <c r="D137" t="s">
        <v>62</v>
      </c>
      <c r="E137" t="s">
        <v>62</v>
      </c>
      <c r="F137" t="s">
        <v>62</v>
      </c>
      <c r="G137">
        <v>12.21</v>
      </c>
      <c r="H137">
        <v>8.99</v>
      </c>
      <c r="I137">
        <v>0</v>
      </c>
      <c r="J137">
        <v>27.690000000000005</v>
      </c>
    </row>
    <row r="138" spans="1:10" x14ac:dyDescent="0.35">
      <c r="A138" t="str">
        <f t="shared" si="2"/>
        <v>43_Hébergement et restauration</v>
      </c>
      <c r="B138" s="1" t="s">
        <v>23</v>
      </c>
      <c r="C138" t="s">
        <v>10</v>
      </c>
      <c r="D138">
        <v>0</v>
      </c>
      <c r="E138">
        <v>0.44</v>
      </c>
      <c r="F138">
        <v>12.73</v>
      </c>
      <c r="G138">
        <v>5.18</v>
      </c>
      <c r="H138">
        <v>5.56</v>
      </c>
      <c r="I138">
        <v>0</v>
      </c>
      <c r="J138">
        <v>23.91</v>
      </c>
    </row>
    <row r="139" spans="1:10" x14ac:dyDescent="0.35">
      <c r="A139" t="str">
        <f t="shared" si="2"/>
        <v>43_Autres activités de services</v>
      </c>
      <c r="B139" s="1" t="s">
        <v>23</v>
      </c>
      <c r="C139" t="s">
        <v>16</v>
      </c>
      <c r="D139">
        <v>0.13</v>
      </c>
      <c r="E139" t="s">
        <v>62</v>
      </c>
      <c r="F139" t="s">
        <v>62</v>
      </c>
      <c r="G139">
        <v>0.45</v>
      </c>
      <c r="H139" t="s">
        <v>62</v>
      </c>
      <c r="I139">
        <v>0</v>
      </c>
      <c r="J139">
        <v>7.6700000000000008</v>
      </c>
    </row>
    <row r="140" spans="1:10" x14ac:dyDescent="0.35">
      <c r="A140" t="str">
        <f t="shared" si="2"/>
        <v>43_Activités financières et d'assurance</v>
      </c>
      <c r="B140" s="1" t="s">
        <v>23</v>
      </c>
      <c r="C140" t="s">
        <v>12</v>
      </c>
      <c r="D140">
        <v>0</v>
      </c>
      <c r="E140">
        <v>0.03</v>
      </c>
      <c r="F140" t="s">
        <v>62</v>
      </c>
      <c r="G140" t="s">
        <v>62</v>
      </c>
      <c r="H140" t="s">
        <v>62</v>
      </c>
      <c r="I140">
        <v>0</v>
      </c>
      <c r="J140">
        <v>7.34</v>
      </c>
    </row>
    <row r="141" spans="1:10" x14ac:dyDescent="0.35">
      <c r="A141" t="str">
        <f t="shared" si="2"/>
        <v>43_Activités immobilières</v>
      </c>
      <c r="B141" s="1" t="s">
        <v>23</v>
      </c>
      <c r="C141" t="s">
        <v>13</v>
      </c>
      <c r="D141">
        <v>0.08</v>
      </c>
      <c r="E141">
        <v>0.45</v>
      </c>
      <c r="F141" t="s">
        <v>62</v>
      </c>
      <c r="G141" t="s">
        <v>62</v>
      </c>
      <c r="H141">
        <v>0.26</v>
      </c>
      <c r="I141">
        <v>0</v>
      </c>
      <c r="J141" t="s">
        <v>62</v>
      </c>
    </row>
    <row r="142" spans="1:10" x14ac:dyDescent="0.35">
      <c r="A142" t="str">
        <f t="shared" si="2"/>
        <v>43_Information et communication</v>
      </c>
      <c r="B142" s="1" t="s">
        <v>23</v>
      </c>
      <c r="C142" t="s">
        <v>11</v>
      </c>
      <c r="D142">
        <v>0</v>
      </c>
      <c r="E142">
        <v>0</v>
      </c>
      <c r="F142">
        <v>0.31</v>
      </c>
      <c r="G142" t="s">
        <v>62</v>
      </c>
      <c r="H142">
        <v>0.3</v>
      </c>
      <c r="I142">
        <v>0</v>
      </c>
      <c r="J142" t="s">
        <v>62</v>
      </c>
    </row>
    <row r="143" spans="1:10" x14ac:dyDescent="0.35">
      <c r="A143" t="str">
        <f t="shared" si="2"/>
        <v>43_Agriculture, sylviculture et pêche</v>
      </c>
      <c r="B143" s="1" t="s">
        <v>23</v>
      </c>
      <c r="C143" t="s">
        <v>3</v>
      </c>
      <c r="D143">
        <v>0</v>
      </c>
      <c r="E143">
        <v>0</v>
      </c>
      <c r="F143">
        <v>0.09</v>
      </c>
      <c r="G143">
        <v>0.14000000000000001</v>
      </c>
      <c r="H143" t="s">
        <v>62</v>
      </c>
      <c r="I143">
        <v>0</v>
      </c>
      <c r="J143" t="s">
        <v>62</v>
      </c>
    </row>
    <row r="144" spans="1:10" x14ac:dyDescent="0.35">
      <c r="A144" t="str">
        <f t="shared" si="2"/>
        <v>43_Cokéfaction et raffinage</v>
      </c>
      <c r="B144" s="1" t="s">
        <v>23</v>
      </c>
      <c r="C144" t="s">
        <v>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x14ac:dyDescent="0.35">
      <c r="A145" t="str">
        <f t="shared" si="2"/>
        <v>43_Tous secteurs</v>
      </c>
      <c r="B145" s="1" t="s">
        <v>23</v>
      </c>
      <c r="C145" t="s">
        <v>45</v>
      </c>
      <c r="D145">
        <v>15.450000000000001</v>
      </c>
      <c r="E145">
        <v>129.21</v>
      </c>
      <c r="F145">
        <v>193.72</v>
      </c>
      <c r="G145">
        <v>770.7199999999998</v>
      </c>
      <c r="H145">
        <v>1265.2</v>
      </c>
      <c r="I145">
        <v>0.04</v>
      </c>
      <c r="J145">
        <v>2374.34</v>
      </c>
    </row>
    <row r="146" spans="1:10" x14ac:dyDescent="0.35">
      <c r="A146" t="str">
        <f t="shared" si="2"/>
        <v>63_Fabrication d'autres produits industriels</v>
      </c>
      <c r="B146" s="1" t="s">
        <v>24</v>
      </c>
      <c r="C146" t="s">
        <v>6</v>
      </c>
      <c r="D146">
        <v>40.590000000000003</v>
      </c>
      <c r="E146">
        <v>123.13</v>
      </c>
      <c r="F146">
        <v>75.569999999999993</v>
      </c>
      <c r="G146">
        <v>485.83</v>
      </c>
      <c r="H146">
        <v>1106.74</v>
      </c>
      <c r="I146">
        <v>0</v>
      </c>
      <c r="J146">
        <v>1831.8600000000001</v>
      </c>
    </row>
    <row r="147" spans="1:10" x14ac:dyDescent="0.35">
      <c r="A147" t="str">
        <f t="shared" si="2"/>
        <v>63_Construction</v>
      </c>
      <c r="B147" s="1" t="s">
        <v>24</v>
      </c>
      <c r="C147" t="s">
        <v>7</v>
      </c>
      <c r="D147">
        <v>5.0599999999999996</v>
      </c>
      <c r="E147">
        <v>25.77</v>
      </c>
      <c r="F147">
        <v>20.48</v>
      </c>
      <c r="G147">
        <v>769.04</v>
      </c>
      <c r="H147">
        <v>345.66</v>
      </c>
      <c r="I147" t="s">
        <v>62</v>
      </c>
      <c r="J147">
        <v>1166.75</v>
      </c>
    </row>
    <row r="148" spans="1:10" x14ac:dyDescent="0.35">
      <c r="A148" t="str">
        <f t="shared" si="2"/>
        <v>63_Transports et entreposage</v>
      </c>
      <c r="B148" s="1" t="s">
        <v>24</v>
      </c>
      <c r="C148" t="s">
        <v>9</v>
      </c>
      <c r="D148">
        <v>4.5999999999999996</v>
      </c>
      <c r="E148">
        <v>29.2</v>
      </c>
      <c r="F148">
        <v>105.11</v>
      </c>
      <c r="G148">
        <v>402.64</v>
      </c>
      <c r="H148">
        <v>380.15</v>
      </c>
      <c r="I148">
        <v>0</v>
      </c>
      <c r="J148">
        <v>921.69999999999993</v>
      </c>
    </row>
    <row r="149" spans="1:10" x14ac:dyDescent="0.35">
      <c r="A149" t="str">
        <f t="shared" si="2"/>
        <v>63_Activités scientifiques et techniques ; services administratifs et de soutien</v>
      </c>
      <c r="B149" s="1" t="s">
        <v>24</v>
      </c>
      <c r="C149" t="s">
        <v>14</v>
      </c>
      <c r="D149">
        <v>16.079999999999998</v>
      </c>
      <c r="E149">
        <v>44.33</v>
      </c>
      <c r="F149">
        <v>94.67</v>
      </c>
      <c r="G149">
        <v>136.9</v>
      </c>
      <c r="H149">
        <v>266.20999999999998</v>
      </c>
      <c r="I149">
        <v>0</v>
      </c>
      <c r="J149">
        <v>558.19000000000005</v>
      </c>
    </row>
    <row r="150" spans="1:10" x14ac:dyDescent="0.35">
      <c r="A150" t="str">
        <f t="shared" si="2"/>
        <v>63_Commerce ; réparation d'automobiles et de motocycles</v>
      </c>
      <c r="B150" s="1" t="s">
        <v>24</v>
      </c>
      <c r="C150" t="s">
        <v>8</v>
      </c>
      <c r="D150" t="s">
        <v>62</v>
      </c>
      <c r="E150">
        <v>28.75</v>
      </c>
      <c r="F150">
        <v>132.55000000000001</v>
      </c>
      <c r="G150">
        <v>146.06</v>
      </c>
      <c r="H150">
        <v>194.21</v>
      </c>
      <c r="I150">
        <v>0.41</v>
      </c>
      <c r="J150">
        <v>504.61000000000007</v>
      </c>
    </row>
    <row r="151" spans="1:10" x14ac:dyDescent="0.35">
      <c r="A151" t="str">
        <f t="shared" si="2"/>
        <v>63_Fabrication de denrées alimentaires, de boissons et de produits à base de tabac</v>
      </c>
      <c r="B151" s="1" t="s">
        <v>24</v>
      </c>
      <c r="C151" t="s">
        <v>54</v>
      </c>
      <c r="D151" t="s">
        <v>62</v>
      </c>
      <c r="E151">
        <v>18.41</v>
      </c>
      <c r="F151">
        <v>15.76</v>
      </c>
      <c r="G151">
        <v>248.13</v>
      </c>
      <c r="H151">
        <v>195.57</v>
      </c>
      <c r="I151">
        <v>0.31</v>
      </c>
      <c r="J151">
        <v>479.11</v>
      </c>
    </row>
    <row r="152" spans="1:10" x14ac:dyDescent="0.35">
      <c r="A152" t="str">
        <f t="shared" si="2"/>
        <v>63_Industries extractives, énergie, eau, gestion des déchets et dépollution</v>
      </c>
      <c r="B152" s="1" t="s">
        <v>24</v>
      </c>
      <c r="C152" t="s">
        <v>55</v>
      </c>
      <c r="D152">
        <v>6.44</v>
      </c>
      <c r="E152">
        <v>36.32</v>
      </c>
      <c r="F152">
        <v>34.94</v>
      </c>
      <c r="G152">
        <v>62.56</v>
      </c>
      <c r="H152">
        <v>103.62</v>
      </c>
      <c r="I152">
        <v>0</v>
      </c>
      <c r="J152">
        <v>243.88</v>
      </c>
    </row>
    <row r="153" spans="1:10" x14ac:dyDescent="0.35">
      <c r="A153" t="str">
        <f t="shared" si="2"/>
        <v>63_Administration publique, enseignement, santé humaine et action sociale</v>
      </c>
      <c r="B153" s="1" t="s">
        <v>24</v>
      </c>
      <c r="C153" t="s">
        <v>15</v>
      </c>
      <c r="D153" t="s">
        <v>62</v>
      </c>
      <c r="E153">
        <v>58.16</v>
      </c>
      <c r="F153">
        <v>110.58</v>
      </c>
      <c r="G153">
        <v>13.73</v>
      </c>
      <c r="H153">
        <v>7.74</v>
      </c>
      <c r="I153">
        <v>0.02</v>
      </c>
      <c r="J153">
        <v>193.31</v>
      </c>
    </row>
    <row r="154" spans="1:10" x14ac:dyDescent="0.35">
      <c r="A154" t="str">
        <f t="shared" si="2"/>
        <v>63_Hébergement et restauration</v>
      </c>
      <c r="B154" s="1" t="s">
        <v>24</v>
      </c>
      <c r="C154" t="s">
        <v>10</v>
      </c>
      <c r="D154">
        <v>0</v>
      </c>
      <c r="E154" t="s">
        <v>62</v>
      </c>
      <c r="F154">
        <v>141.49</v>
      </c>
      <c r="G154">
        <v>27.45</v>
      </c>
      <c r="H154">
        <v>6.46</v>
      </c>
      <c r="I154">
        <v>0.02</v>
      </c>
      <c r="J154">
        <v>177.46</v>
      </c>
    </row>
    <row r="155" spans="1:10" x14ac:dyDescent="0.35">
      <c r="A155" t="str">
        <f t="shared" si="2"/>
        <v>63_Fabrication de matériels de transport</v>
      </c>
      <c r="B155" s="1" t="s">
        <v>24</v>
      </c>
      <c r="C155" t="s">
        <v>5</v>
      </c>
      <c r="D155" t="s">
        <v>62</v>
      </c>
      <c r="E155" t="s">
        <v>62</v>
      </c>
      <c r="F155" t="s">
        <v>62</v>
      </c>
      <c r="G155">
        <v>40.159999999999997</v>
      </c>
      <c r="H155">
        <v>79.19</v>
      </c>
      <c r="I155">
        <v>0</v>
      </c>
      <c r="J155">
        <v>125.39999999999999</v>
      </c>
    </row>
    <row r="156" spans="1:10" x14ac:dyDescent="0.35">
      <c r="A156" t="str">
        <f t="shared" si="2"/>
        <v>63_Fabrication d'équipements électriques, électroniques, informatiques ; fabrication de machines</v>
      </c>
      <c r="B156" s="1" t="s">
        <v>24</v>
      </c>
      <c r="C156" t="s">
        <v>4</v>
      </c>
      <c r="D156" t="s">
        <v>62</v>
      </c>
      <c r="E156">
        <v>17.2</v>
      </c>
      <c r="F156" t="s">
        <v>62</v>
      </c>
      <c r="G156">
        <v>34.17</v>
      </c>
      <c r="H156">
        <v>30.55</v>
      </c>
      <c r="I156">
        <v>0</v>
      </c>
      <c r="J156">
        <v>88.48</v>
      </c>
    </row>
    <row r="157" spans="1:10" x14ac:dyDescent="0.35">
      <c r="A157" t="str">
        <f t="shared" si="2"/>
        <v>63_Autres activités de services</v>
      </c>
      <c r="B157" s="1" t="s">
        <v>24</v>
      </c>
      <c r="C157" t="s">
        <v>16</v>
      </c>
      <c r="D157" t="s">
        <v>62</v>
      </c>
      <c r="E157">
        <v>6.95</v>
      </c>
      <c r="F157">
        <v>37.69</v>
      </c>
      <c r="G157">
        <v>5.2</v>
      </c>
      <c r="H157">
        <v>16.12</v>
      </c>
      <c r="I157">
        <v>0.08</v>
      </c>
      <c r="J157">
        <v>66.63</v>
      </c>
    </row>
    <row r="158" spans="1:10" x14ac:dyDescent="0.35">
      <c r="A158" t="str">
        <f t="shared" si="2"/>
        <v>63_Activités financières et d'assurance</v>
      </c>
      <c r="B158" s="1" t="s">
        <v>24</v>
      </c>
      <c r="C158" t="s">
        <v>12</v>
      </c>
      <c r="D158" t="s">
        <v>62</v>
      </c>
      <c r="E158">
        <v>7.86</v>
      </c>
      <c r="F158">
        <v>23.4</v>
      </c>
      <c r="G158">
        <v>11.41</v>
      </c>
      <c r="H158">
        <v>16.07</v>
      </c>
      <c r="I158">
        <v>0</v>
      </c>
      <c r="J158">
        <v>61.029999999999994</v>
      </c>
    </row>
    <row r="159" spans="1:10" x14ac:dyDescent="0.35">
      <c r="A159" t="str">
        <f t="shared" si="2"/>
        <v>63_Activités immobilières</v>
      </c>
      <c r="B159" s="1" t="s">
        <v>24</v>
      </c>
      <c r="C159" t="s">
        <v>13</v>
      </c>
      <c r="D159" t="s">
        <v>62</v>
      </c>
      <c r="E159">
        <v>8.48</v>
      </c>
      <c r="F159">
        <v>30.14</v>
      </c>
      <c r="G159" t="s">
        <v>62</v>
      </c>
      <c r="H159">
        <v>15.55</v>
      </c>
      <c r="I159">
        <v>0</v>
      </c>
      <c r="J159">
        <v>60.510000000000005</v>
      </c>
    </row>
    <row r="160" spans="1:10" x14ac:dyDescent="0.35">
      <c r="A160" t="str">
        <f t="shared" si="2"/>
        <v>63_Information et communication</v>
      </c>
      <c r="B160" s="1" t="s">
        <v>24</v>
      </c>
      <c r="C160" t="s">
        <v>11</v>
      </c>
      <c r="D160">
        <v>0.39</v>
      </c>
      <c r="E160">
        <v>8.57</v>
      </c>
      <c r="F160" t="s">
        <v>62</v>
      </c>
      <c r="G160" t="s">
        <v>62</v>
      </c>
      <c r="H160" t="s">
        <v>62</v>
      </c>
      <c r="I160">
        <v>0</v>
      </c>
      <c r="J160">
        <v>17.100000000000001</v>
      </c>
    </row>
    <row r="161" spans="1:10" x14ac:dyDescent="0.35">
      <c r="A161" t="str">
        <f t="shared" si="2"/>
        <v>63_Agriculture, sylviculture et pêche</v>
      </c>
      <c r="B161" s="1" t="s">
        <v>24</v>
      </c>
      <c r="C161" t="s">
        <v>3</v>
      </c>
      <c r="D161">
        <v>0</v>
      </c>
      <c r="E161">
        <v>0</v>
      </c>
      <c r="F161" t="s">
        <v>62</v>
      </c>
      <c r="G161" t="s">
        <v>62</v>
      </c>
      <c r="H161">
        <v>8.7799999999999994</v>
      </c>
      <c r="I161">
        <v>0.24</v>
      </c>
      <c r="J161">
        <v>14.53</v>
      </c>
    </row>
    <row r="162" spans="1:10" x14ac:dyDescent="0.35">
      <c r="A162" t="str">
        <f t="shared" si="2"/>
        <v>63_Cokéfaction et raffinage</v>
      </c>
      <c r="B162" s="1" t="s">
        <v>24</v>
      </c>
      <c r="C162" t="s">
        <v>56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</row>
    <row r="163" spans="1:10" x14ac:dyDescent="0.35">
      <c r="A163" t="str">
        <f t="shared" si="2"/>
        <v>63_Tous secteurs</v>
      </c>
      <c r="B163" s="1" t="s">
        <v>24</v>
      </c>
      <c r="C163" t="s">
        <v>45</v>
      </c>
      <c r="D163">
        <v>90.160000000000011</v>
      </c>
      <c r="E163">
        <v>418.21999999999997</v>
      </c>
      <c r="F163">
        <v>835.3</v>
      </c>
      <c r="G163">
        <v>2389.1499999999992</v>
      </c>
      <c r="H163">
        <v>2775.9</v>
      </c>
      <c r="I163" t="s">
        <v>62</v>
      </c>
      <c r="J163">
        <v>6510.5500000000011</v>
      </c>
    </row>
    <row r="164" spans="1:10" x14ac:dyDescent="0.35">
      <c r="A164" t="str">
        <f t="shared" si="2"/>
        <v>69_Activités scientifiques et techniques ; services administratifs et de soutien</v>
      </c>
      <c r="B164" s="1" t="s">
        <v>25</v>
      </c>
      <c r="C164" t="s">
        <v>14</v>
      </c>
      <c r="D164">
        <v>141.62</v>
      </c>
      <c r="E164">
        <v>613.82000000000005</v>
      </c>
      <c r="F164">
        <v>1379.29</v>
      </c>
      <c r="G164">
        <v>2266.3200000000002</v>
      </c>
      <c r="H164">
        <v>3118.37</v>
      </c>
      <c r="I164">
        <v>0.01</v>
      </c>
      <c r="J164">
        <v>7519.43</v>
      </c>
    </row>
    <row r="165" spans="1:10" x14ac:dyDescent="0.35">
      <c r="A165" t="str">
        <f t="shared" si="2"/>
        <v>69_Construction</v>
      </c>
      <c r="B165" s="1" t="s">
        <v>25</v>
      </c>
      <c r="C165" t="s">
        <v>7</v>
      </c>
      <c r="D165">
        <v>60.62</v>
      </c>
      <c r="E165">
        <v>438.71</v>
      </c>
      <c r="F165">
        <v>231.77</v>
      </c>
      <c r="G165">
        <v>4129.97</v>
      </c>
      <c r="H165">
        <v>1325.12</v>
      </c>
      <c r="I165" t="s">
        <v>62</v>
      </c>
      <c r="J165">
        <v>6188.8600000000006</v>
      </c>
    </row>
    <row r="166" spans="1:10" x14ac:dyDescent="0.35">
      <c r="A166" t="str">
        <f t="shared" si="2"/>
        <v>69_Transports et entreposage</v>
      </c>
      <c r="B166" s="1" t="s">
        <v>25</v>
      </c>
      <c r="C166" t="s">
        <v>9</v>
      </c>
      <c r="D166">
        <v>65.47</v>
      </c>
      <c r="E166">
        <v>361.07</v>
      </c>
      <c r="F166">
        <v>486.14</v>
      </c>
      <c r="G166">
        <v>2089.44</v>
      </c>
      <c r="H166">
        <v>1726.69</v>
      </c>
      <c r="I166">
        <v>0</v>
      </c>
      <c r="J166">
        <v>4728.8099999999995</v>
      </c>
    </row>
    <row r="167" spans="1:10" x14ac:dyDescent="0.35">
      <c r="A167" t="str">
        <f t="shared" si="2"/>
        <v>69_Fabrication d'autres produits industriels</v>
      </c>
      <c r="B167" s="1" t="s">
        <v>25</v>
      </c>
      <c r="C167" t="s">
        <v>6</v>
      </c>
      <c r="D167">
        <v>160.25</v>
      </c>
      <c r="E167">
        <v>517.69000000000005</v>
      </c>
      <c r="F167">
        <v>307.63</v>
      </c>
      <c r="G167">
        <v>1990.58</v>
      </c>
      <c r="H167">
        <v>1654.08</v>
      </c>
      <c r="I167" t="s">
        <v>62</v>
      </c>
      <c r="J167">
        <v>4630.8999999999996</v>
      </c>
    </row>
    <row r="168" spans="1:10" x14ac:dyDescent="0.35">
      <c r="A168" t="str">
        <f t="shared" si="2"/>
        <v>69_Commerce ; réparation d'automobiles et de motocycles</v>
      </c>
      <c r="B168" s="1" t="s">
        <v>25</v>
      </c>
      <c r="C168" t="s">
        <v>8</v>
      </c>
      <c r="D168">
        <v>49.65</v>
      </c>
      <c r="E168">
        <v>333.72</v>
      </c>
      <c r="F168">
        <v>919.17</v>
      </c>
      <c r="G168">
        <v>1096.3800000000001</v>
      </c>
      <c r="H168">
        <v>722.8</v>
      </c>
      <c r="I168" t="s">
        <v>62</v>
      </c>
      <c r="J168">
        <v>3125.44</v>
      </c>
    </row>
    <row r="169" spans="1:10" x14ac:dyDescent="0.35">
      <c r="A169" t="str">
        <f t="shared" si="2"/>
        <v>69_Fabrication d'équipements électriques, électroniques, informatiques ; fabrication de machines</v>
      </c>
      <c r="B169" s="1" t="s">
        <v>25</v>
      </c>
      <c r="C169" t="s">
        <v>4</v>
      </c>
      <c r="D169">
        <v>29.96</v>
      </c>
      <c r="E169">
        <v>162.97999999999999</v>
      </c>
      <c r="F169">
        <v>138.27000000000001</v>
      </c>
      <c r="G169">
        <v>935.56</v>
      </c>
      <c r="H169">
        <v>471.25</v>
      </c>
      <c r="I169">
        <v>0.44</v>
      </c>
      <c r="J169">
        <v>1738.46</v>
      </c>
    </row>
    <row r="170" spans="1:10" x14ac:dyDescent="0.35">
      <c r="A170" t="str">
        <f t="shared" si="2"/>
        <v>69_Administration publique, enseignement, santé humaine et action sociale</v>
      </c>
      <c r="B170" s="1" t="s">
        <v>25</v>
      </c>
      <c r="C170" t="s">
        <v>15</v>
      </c>
      <c r="D170">
        <v>36.18</v>
      </c>
      <c r="E170">
        <v>342.88</v>
      </c>
      <c r="F170">
        <v>497.5</v>
      </c>
      <c r="G170">
        <v>121.99</v>
      </c>
      <c r="H170">
        <v>96.14</v>
      </c>
      <c r="I170">
        <v>0.27</v>
      </c>
      <c r="J170">
        <v>1094.96</v>
      </c>
    </row>
    <row r="171" spans="1:10" x14ac:dyDescent="0.35">
      <c r="A171" t="str">
        <f t="shared" si="2"/>
        <v>69_Industries extractives, énergie, eau, gestion des déchets et dépollution</v>
      </c>
      <c r="B171" s="1" t="s">
        <v>25</v>
      </c>
      <c r="C171" t="s">
        <v>55</v>
      </c>
      <c r="D171">
        <v>51.72</v>
      </c>
      <c r="E171">
        <v>160.46</v>
      </c>
      <c r="F171">
        <v>212.07</v>
      </c>
      <c r="G171">
        <v>219.51</v>
      </c>
      <c r="H171">
        <v>337.64</v>
      </c>
      <c r="I171">
        <v>0.14000000000000001</v>
      </c>
      <c r="J171">
        <v>981.54</v>
      </c>
    </row>
    <row r="172" spans="1:10" x14ac:dyDescent="0.35">
      <c r="A172" t="str">
        <f t="shared" si="2"/>
        <v>69_Fabrication de matériels de transport</v>
      </c>
      <c r="B172" s="1" t="s">
        <v>25</v>
      </c>
      <c r="C172" t="s">
        <v>5</v>
      </c>
      <c r="D172">
        <v>37.74</v>
      </c>
      <c r="E172">
        <v>65.69</v>
      </c>
      <c r="F172">
        <v>17.059999999999999</v>
      </c>
      <c r="G172">
        <v>155.85</v>
      </c>
      <c r="H172">
        <v>551.76</v>
      </c>
      <c r="I172">
        <v>0</v>
      </c>
      <c r="J172">
        <v>828.1</v>
      </c>
    </row>
    <row r="173" spans="1:10" x14ac:dyDescent="0.35">
      <c r="A173" t="str">
        <f t="shared" si="2"/>
        <v>69_Hébergement et restauration</v>
      </c>
      <c r="B173" s="1" t="s">
        <v>25</v>
      </c>
      <c r="C173" t="s">
        <v>10</v>
      </c>
      <c r="D173" t="s">
        <v>62</v>
      </c>
      <c r="E173">
        <v>15.91</v>
      </c>
      <c r="F173">
        <v>498.91</v>
      </c>
      <c r="G173">
        <v>139.29</v>
      </c>
      <c r="H173">
        <v>76.099999999999994</v>
      </c>
      <c r="I173">
        <v>0</v>
      </c>
      <c r="J173">
        <v>732.91</v>
      </c>
    </row>
    <row r="174" spans="1:10" x14ac:dyDescent="0.35">
      <c r="A174" t="str">
        <f t="shared" si="2"/>
        <v>69_Fabrication de denrées alimentaires, de boissons et de produits à base de tabac</v>
      </c>
      <c r="B174" s="1" t="s">
        <v>25</v>
      </c>
      <c r="C174" t="s">
        <v>54</v>
      </c>
      <c r="D174">
        <v>5.49</v>
      </c>
      <c r="E174">
        <v>31.89</v>
      </c>
      <c r="F174">
        <v>51.63</v>
      </c>
      <c r="G174">
        <v>258.57</v>
      </c>
      <c r="H174">
        <v>348.49</v>
      </c>
      <c r="I174">
        <v>0.28000000000000003</v>
      </c>
      <c r="J174">
        <v>696.34999999999991</v>
      </c>
    </row>
    <row r="175" spans="1:10" x14ac:dyDescent="0.35">
      <c r="A175" t="str">
        <f t="shared" si="2"/>
        <v>69_Activités financières et d'assurance</v>
      </c>
      <c r="B175" s="1" t="s">
        <v>25</v>
      </c>
      <c r="C175" t="s">
        <v>12</v>
      </c>
      <c r="D175">
        <v>25.06</v>
      </c>
      <c r="E175">
        <v>95.32</v>
      </c>
      <c r="F175">
        <v>332.17</v>
      </c>
      <c r="G175">
        <v>49.52</v>
      </c>
      <c r="H175">
        <v>20.010000000000002</v>
      </c>
      <c r="I175">
        <v>0</v>
      </c>
      <c r="J175">
        <v>522.08000000000004</v>
      </c>
    </row>
    <row r="176" spans="1:10" x14ac:dyDescent="0.35">
      <c r="A176" t="str">
        <f t="shared" si="2"/>
        <v>69_Autres activités de services</v>
      </c>
      <c r="B176" s="1" t="s">
        <v>25</v>
      </c>
      <c r="C176" t="s">
        <v>16</v>
      </c>
      <c r="D176">
        <v>14.95</v>
      </c>
      <c r="E176">
        <v>58.81</v>
      </c>
      <c r="F176">
        <v>121.71</v>
      </c>
      <c r="G176">
        <v>31.1</v>
      </c>
      <c r="H176">
        <v>38.78</v>
      </c>
      <c r="I176">
        <v>0.15</v>
      </c>
      <c r="J176">
        <v>265.5</v>
      </c>
    </row>
    <row r="177" spans="1:10" x14ac:dyDescent="0.35">
      <c r="A177" t="str">
        <f t="shared" si="2"/>
        <v>69_Information et communication</v>
      </c>
      <c r="B177" s="1" t="s">
        <v>25</v>
      </c>
      <c r="C177" t="s">
        <v>11</v>
      </c>
      <c r="D177">
        <v>15.55</v>
      </c>
      <c r="E177">
        <v>107.51</v>
      </c>
      <c r="F177">
        <v>75.61</v>
      </c>
      <c r="G177">
        <v>23.67</v>
      </c>
      <c r="H177">
        <v>20.63</v>
      </c>
      <c r="I177">
        <v>0</v>
      </c>
      <c r="J177">
        <v>242.97000000000003</v>
      </c>
    </row>
    <row r="178" spans="1:10" x14ac:dyDescent="0.35">
      <c r="A178" t="str">
        <f t="shared" si="2"/>
        <v>69_Cokéfaction et raffinage</v>
      </c>
      <c r="B178" s="1" t="s">
        <v>25</v>
      </c>
      <c r="C178" t="s">
        <v>56</v>
      </c>
      <c r="D178">
        <v>9.17</v>
      </c>
      <c r="E178">
        <v>16.2</v>
      </c>
      <c r="F178" t="s">
        <v>62</v>
      </c>
      <c r="G178">
        <v>17.899999999999999</v>
      </c>
      <c r="H178">
        <v>22.23</v>
      </c>
      <c r="I178">
        <v>0</v>
      </c>
      <c r="J178">
        <v>68.209999999999994</v>
      </c>
    </row>
    <row r="179" spans="1:10" x14ac:dyDescent="0.35">
      <c r="A179" t="str">
        <f t="shared" si="2"/>
        <v>69_Activités immobilières</v>
      </c>
      <c r="B179" s="1" t="s">
        <v>25</v>
      </c>
      <c r="C179" t="s">
        <v>13</v>
      </c>
      <c r="D179" t="s">
        <v>62</v>
      </c>
      <c r="E179">
        <v>5.56</v>
      </c>
      <c r="F179">
        <v>39.94</v>
      </c>
      <c r="G179">
        <v>8.75</v>
      </c>
      <c r="H179" t="s">
        <v>62</v>
      </c>
      <c r="I179">
        <v>0</v>
      </c>
      <c r="J179">
        <v>59.67</v>
      </c>
    </row>
    <row r="180" spans="1:10" x14ac:dyDescent="0.35">
      <c r="A180" t="str">
        <f t="shared" si="2"/>
        <v>69_Agriculture, sylviculture et pêche</v>
      </c>
      <c r="B180" s="1" t="s">
        <v>25</v>
      </c>
      <c r="C180" t="s">
        <v>3</v>
      </c>
      <c r="D180">
        <v>0.02</v>
      </c>
      <c r="E180" t="s">
        <v>62</v>
      </c>
      <c r="F180">
        <v>17.760000000000002</v>
      </c>
      <c r="G180">
        <v>12.55</v>
      </c>
      <c r="H180">
        <v>11.03</v>
      </c>
      <c r="I180">
        <v>0</v>
      </c>
      <c r="J180">
        <v>42.440000000000005</v>
      </c>
    </row>
    <row r="181" spans="1:10" x14ac:dyDescent="0.35">
      <c r="A181" t="str">
        <f t="shared" si="2"/>
        <v>69_Tous secteurs</v>
      </c>
      <c r="B181" s="1" t="s">
        <v>25</v>
      </c>
      <c r="C181" t="s">
        <v>45</v>
      </c>
      <c r="D181">
        <v>709.81999999999994</v>
      </c>
      <c r="E181">
        <v>3329.3000000000006</v>
      </c>
      <c r="F181">
        <v>5329.3399999999992</v>
      </c>
      <c r="G181">
        <v>13546.95</v>
      </c>
      <c r="H181">
        <v>10542.87</v>
      </c>
      <c r="I181">
        <v>8.35</v>
      </c>
      <c r="J181">
        <v>33466.630000000005</v>
      </c>
    </row>
    <row r="182" spans="1:10" x14ac:dyDescent="0.35">
      <c r="A182" t="str">
        <f t="shared" si="2"/>
        <v>73_Construction</v>
      </c>
      <c r="B182" s="1" t="s">
        <v>26</v>
      </c>
      <c r="C182" t="s">
        <v>7</v>
      </c>
      <c r="D182">
        <v>7.65</v>
      </c>
      <c r="E182">
        <v>39.31</v>
      </c>
      <c r="F182">
        <v>30.87</v>
      </c>
      <c r="G182">
        <v>1256.1199999999999</v>
      </c>
      <c r="H182">
        <v>274.85000000000002</v>
      </c>
      <c r="I182" t="s">
        <v>62</v>
      </c>
      <c r="J182">
        <v>1610.9899999999998</v>
      </c>
    </row>
    <row r="183" spans="1:10" x14ac:dyDescent="0.35">
      <c r="A183" t="str">
        <f t="shared" si="2"/>
        <v>73_Fabrication d'autres produits industriels</v>
      </c>
      <c r="B183" s="1" t="s">
        <v>26</v>
      </c>
      <c r="C183" t="s">
        <v>6</v>
      </c>
      <c r="D183">
        <v>11.79</v>
      </c>
      <c r="E183">
        <v>48.99</v>
      </c>
      <c r="F183">
        <v>20.25</v>
      </c>
      <c r="G183">
        <v>427.25</v>
      </c>
      <c r="H183">
        <v>405.14</v>
      </c>
      <c r="I183">
        <v>0</v>
      </c>
      <c r="J183">
        <v>913.42</v>
      </c>
    </row>
    <row r="184" spans="1:10" x14ac:dyDescent="0.35">
      <c r="A184" t="str">
        <f t="shared" si="2"/>
        <v>73_Transports et entreposage</v>
      </c>
      <c r="B184" s="1" t="s">
        <v>26</v>
      </c>
      <c r="C184" t="s">
        <v>9</v>
      </c>
      <c r="D184">
        <v>14.2</v>
      </c>
      <c r="E184">
        <v>32.619999999999997</v>
      </c>
      <c r="F184">
        <v>67.150000000000006</v>
      </c>
      <c r="G184">
        <v>273.7</v>
      </c>
      <c r="H184">
        <v>76.34</v>
      </c>
      <c r="I184">
        <v>0</v>
      </c>
      <c r="J184">
        <v>464.01</v>
      </c>
    </row>
    <row r="185" spans="1:10" x14ac:dyDescent="0.35">
      <c r="A185" t="str">
        <f t="shared" si="2"/>
        <v>73_Fabrication d'équipements électriques, électroniques, informatiques ; fabrication de machines</v>
      </c>
      <c r="B185" s="1" t="s">
        <v>26</v>
      </c>
      <c r="C185" t="s">
        <v>4</v>
      </c>
      <c r="D185">
        <v>9.14</v>
      </c>
      <c r="E185">
        <v>28.25</v>
      </c>
      <c r="F185">
        <v>11.5</v>
      </c>
      <c r="G185">
        <v>194.49</v>
      </c>
      <c r="H185">
        <v>198.63</v>
      </c>
      <c r="I185">
        <v>0</v>
      </c>
      <c r="J185">
        <v>442.01</v>
      </c>
    </row>
    <row r="186" spans="1:10" x14ac:dyDescent="0.35">
      <c r="A186" t="str">
        <f t="shared" si="2"/>
        <v>73_Activités scientifiques et techniques ; services administratifs et de soutien</v>
      </c>
      <c r="B186" s="1" t="s">
        <v>26</v>
      </c>
      <c r="C186" t="s">
        <v>14</v>
      </c>
      <c r="D186">
        <v>13.74</v>
      </c>
      <c r="E186">
        <v>47.24</v>
      </c>
      <c r="F186">
        <v>47</v>
      </c>
      <c r="G186">
        <v>160.16999999999999</v>
      </c>
      <c r="H186">
        <v>138.96</v>
      </c>
      <c r="I186">
        <v>0</v>
      </c>
      <c r="J186">
        <v>407.11</v>
      </c>
    </row>
    <row r="187" spans="1:10" x14ac:dyDescent="0.35">
      <c r="A187" t="str">
        <f t="shared" si="2"/>
        <v>73_Commerce ; réparation d'automobiles et de motocycles</v>
      </c>
      <c r="B187" s="1" t="s">
        <v>26</v>
      </c>
      <c r="C187" t="s">
        <v>8</v>
      </c>
      <c r="D187" t="s">
        <v>62</v>
      </c>
      <c r="E187">
        <v>36.76</v>
      </c>
      <c r="F187">
        <v>109.15</v>
      </c>
      <c r="G187">
        <v>105.21</v>
      </c>
      <c r="H187">
        <v>58.67</v>
      </c>
      <c r="I187">
        <v>0</v>
      </c>
      <c r="J187">
        <v>311.91000000000003</v>
      </c>
    </row>
    <row r="188" spans="1:10" x14ac:dyDescent="0.35">
      <c r="A188" t="str">
        <f t="shared" si="2"/>
        <v>73_Fabrication de denrées alimentaires, de boissons et de produits à base de tabac</v>
      </c>
      <c r="B188" s="1" t="s">
        <v>26</v>
      </c>
      <c r="C188" t="s">
        <v>54</v>
      </c>
      <c r="D188">
        <v>0.25</v>
      </c>
      <c r="E188">
        <v>20.98</v>
      </c>
      <c r="F188">
        <v>10.23</v>
      </c>
      <c r="G188">
        <v>55.51</v>
      </c>
      <c r="H188">
        <v>138.74</v>
      </c>
      <c r="I188">
        <v>0.1</v>
      </c>
      <c r="J188">
        <v>225.81</v>
      </c>
    </row>
    <row r="189" spans="1:10" x14ac:dyDescent="0.35">
      <c r="A189" t="str">
        <f t="shared" si="2"/>
        <v>73_Administration publique, enseignement, santé humaine et action sociale</v>
      </c>
      <c r="B189" s="1" t="s">
        <v>26</v>
      </c>
      <c r="C189" t="s">
        <v>15</v>
      </c>
      <c r="D189" t="s">
        <v>62</v>
      </c>
      <c r="E189">
        <v>63.71</v>
      </c>
      <c r="F189">
        <v>67.22</v>
      </c>
      <c r="G189">
        <v>25.42</v>
      </c>
      <c r="H189">
        <v>13.17</v>
      </c>
      <c r="I189">
        <v>0</v>
      </c>
      <c r="J189">
        <v>170.54</v>
      </c>
    </row>
    <row r="190" spans="1:10" x14ac:dyDescent="0.35">
      <c r="A190" t="str">
        <f t="shared" si="2"/>
        <v>73_Industries extractives, énergie, eau, gestion des déchets et dépollution</v>
      </c>
      <c r="B190" s="1" t="s">
        <v>26</v>
      </c>
      <c r="C190" t="s">
        <v>55</v>
      </c>
      <c r="D190">
        <v>14.82</v>
      </c>
      <c r="E190">
        <v>18.600000000000001</v>
      </c>
      <c r="F190">
        <v>35.33</v>
      </c>
      <c r="G190">
        <v>64.89</v>
      </c>
      <c r="H190">
        <v>35.58</v>
      </c>
      <c r="I190">
        <v>0</v>
      </c>
      <c r="J190">
        <v>169.21999999999997</v>
      </c>
    </row>
    <row r="191" spans="1:10" x14ac:dyDescent="0.35">
      <c r="A191" t="str">
        <f t="shared" si="2"/>
        <v>73_Hébergement et restauration</v>
      </c>
      <c r="B191" s="1" t="s">
        <v>26</v>
      </c>
      <c r="C191" t="s">
        <v>10</v>
      </c>
      <c r="D191">
        <v>0</v>
      </c>
      <c r="E191" t="s">
        <v>62</v>
      </c>
      <c r="F191">
        <v>39.299999999999997</v>
      </c>
      <c r="G191">
        <v>11.81</v>
      </c>
      <c r="H191" t="s">
        <v>62</v>
      </c>
      <c r="I191">
        <v>0</v>
      </c>
      <c r="J191">
        <v>55.900000000000006</v>
      </c>
    </row>
    <row r="192" spans="1:10" x14ac:dyDescent="0.35">
      <c r="A192" t="str">
        <f t="shared" si="2"/>
        <v>73_Autres activités de services</v>
      </c>
      <c r="B192" s="1" t="s">
        <v>26</v>
      </c>
      <c r="C192" t="s">
        <v>16</v>
      </c>
      <c r="D192" t="s">
        <v>62</v>
      </c>
      <c r="E192">
        <v>6.11</v>
      </c>
      <c r="F192">
        <v>12.7</v>
      </c>
      <c r="G192">
        <v>9.11</v>
      </c>
      <c r="H192">
        <v>6.27</v>
      </c>
      <c r="I192">
        <v>0</v>
      </c>
      <c r="J192">
        <v>35</v>
      </c>
    </row>
    <row r="193" spans="1:10" x14ac:dyDescent="0.35">
      <c r="A193" t="str">
        <f t="shared" si="2"/>
        <v>73_Activités immobilières</v>
      </c>
      <c r="B193" s="1" t="s">
        <v>26</v>
      </c>
      <c r="C193" t="s">
        <v>13</v>
      </c>
      <c r="D193">
        <v>0.18</v>
      </c>
      <c r="E193">
        <v>4.75</v>
      </c>
      <c r="F193">
        <v>12.96</v>
      </c>
      <c r="G193">
        <v>9.33</v>
      </c>
      <c r="H193">
        <v>5.29</v>
      </c>
      <c r="I193">
        <v>0</v>
      </c>
      <c r="J193">
        <v>32.51</v>
      </c>
    </row>
    <row r="194" spans="1:10" x14ac:dyDescent="0.35">
      <c r="A194" t="str">
        <f t="shared" si="2"/>
        <v>73_Activités financières et d'assurance</v>
      </c>
      <c r="B194" s="1" t="s">
        <v>26</v>
      </c>
      <c r="C194" t="s">
        <v>12</v>
      </c>
      <c r="D194" t="s">
        <v>62</v>
      </c>
      <c r="E194" t="s">
        <v>62</v>
      </c>
      <c r="F194">
        <v>12.27</v>
      </c>
      <c r="G194" t="s">
        <v>62</v>
      </c>
      <c r="H194" t="s">
        <v>62</v>
      </c>
      <c r="I194">
        <v>0</v>
      </c>
      <c r="J194">
        <v>18.86</v>
      </c>
    </row>
    <row r="195" spans="1:10" x14ac:dyDescent="0.35">
      <c r="A195" t="str">
        <f t="shared" ref="A195:A217" si="3">B195&amp;"_"&amp;C195</f>
        <v>73_Fabrication de matériels de transport</v>
      </c>
      <c r="B195" s="1" t="s">
        <v>26</v>
      </c>
      <c r="C195" t="s">
        <v>5</v>
      </c>
      <c r="D195">
        <v>0</v>
      </c>
      <c r="E195" t="s">
        <v>62</v>
      </c>
      <c r="F195">
        <v>0.03</v>
      </c>
      <c r="G195">
        <v>10.36</v>
      </c>
      <c r="H195">
        <v>5.24</v>
      </c>
      <c r="I195">
        <v>0</v>
      </c>
      <c r="J195">
        <v>16.22</v>
      </c>
    </row>
    <row r="196" spans="1:10" x14ac:dyDescent="0.35">
      <c r="A196" t="str">
        <f t="shared" si="3"/>
        <v>73_Information et communication</v>
      </c>
      <c r="B196" s="1" t="s">
        <v>26</v>
      </c>
      <c r="C196" t="s">
        <v>11</v>
      </c>
      <c r="D196">
        <v>0.1</v>
      </c>
      <c r="E196" t="s">
        <v>62</v>
      </c>
      <c r="F196" t="s">
        <v>62</v>
      </c>
      <c r="G196" t="s">
        <v>62</v>
      </c>
      <c r="H196" t="s">
        <v>62</v>
      </c>
      <c r="I196">
        <v>0</v>
      </c>
      <c r="J196">
        <v>9.01</v>
      </c>
    </row>
    <row r="197" spans="1:10" x14ac:dyDescent="0.35">
      <c r="A197" t="str">
        <f t="shared" si="3"/>
        <v>73_Agriculture, sylviculture et pêche</v>
      </c>
      <c r="B197" s="1" t="s">
        <v>26</v>
      </c>
      <c r="C197" t="s">
        <v>3</v>
      </c>
      <c r="D197">
        <v>0</v>
      </c>
      <c r="E197" t="s">
        <v>62</v>
      </c>
      <c r="F197">
        <v>0.42</v>
      </c>
      <c r="G197" t="s">
        <v>62</v>
      </c>
      <c r="H197">
        <v>4.74</v>
      </c>
      <c r="I197">
        <v>0</v>
      </c>
      <c r="J197">
        <v>7.28</v>
      </c>
    </row>
    <row r="198" spans="1:10" x14ac:dyDescent="0.35">
      <c r="A198" t="str">
        <f t="shared" si="3"/>
        <v>73_Cokéfaction et raffinage</v>
      </c>
      <c r="B198" s="1" t="s">
        <v>26</v>
      </c>
      <c r="C198" t="s">
        <v>56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</row>
    <row r="199" spans="1:10" x14ac:dyDescent="0.35">
      <c r="A199" t="str">
        <f t="shared" si="3"/>
        <v>73_Tous secteurs</v>
      </c>
      <c r="B199" s="1" t="s">
        <v>26</v>
      </c>
      <c r="C199" t="s">
        <v>45</v>
      </c>
      <c r="D199">
        <v>76.64</v>
      </c>
      <c r="E199">
        <v>353.08</v>
      </c>
      <c r="F199">
        <v>479.15999999999991</v>
      </c>
      <c r="G199">
        <v>2611.12</v>
      </c>
      <c r="H199">
        <v>1367.5100000000002</v>
      </c>
      <c r="I199" t="s">
        <v>62</v>
      </c>
      <c r="J199">
        <v>4889.7999999999993</v>
      </c>
    </row>
    <row r="200" spans="1:10" x14ac:dyDescent="0.35">
      <c r="A200" t="str">
        <f t="shared" si="3"/>
        <v>74_Fabrication d'autres produits industriels</v>
      </c>
      <c r="B200" s="1" t="s">
        <v>27</v>
      </c>
      <c r="C200" t="s">
        <v>6</v>
      </c>
      <c r="D200">
        <v>92.14</v>
      </c>
      <c r="E200">
        <v>140.71</v>
      </c>
      <c r="F200">
        <v>92.35</v>
      </c>
      <c r="G200">
        <v>1371.08</v>
      </c>
      <c r="H200">
        <v>1264.04</v>
      </c>
      <c r="I200">
        <v>0.44</v>
      </c>
      <c r="J200">
        <v>2960.7599999999998</v>
      </c>
    </row>
    <row r="201" spans="1:10" x14ac:dyDescent="0.35">
      <c r="A201" t="str">
        <f t="shared" si="3"/>
        <v>74_Construction</v>
      </c>
      <c r="B201" s="1" t="s">
        <v>27</v>
      </c>
      <c r="C201" t="s">
        <v>7</v>
      </c>
      <c r="D201">
        <v>6.81</v>
      </c>
      <c r="E201">
        <v>43.32</v>
      </c>
      <c r="F201">
        <v>39.75</v>
      </c>
      <c r="G201">
        <v>1371.2</v>
      </c>
      <c r="H201">
        <v>390.09</v>
      </c>
      <c r="I201">
        <v>9.9700000000000006</v>
      </c>
      <c r="J201">
        <v>1861.1399999999999</v>
      </c>
    </row>
    <row r="202" spans="1:10" x14ac:dyDescent="0.35">
      <c r="A202" t="str">
        <f t="shared" si="3"/>
        <v>74_Fabrication d'équipements électriques, électroniques, informatiques ; fabrication de machines</v>
      </c>
      <c r="B202" s="1" t="s">
        <v>27</v>
      </c>
      <c r="C202" t="s">
        <v>4</v>
      </c>
      <c r="D202">
        <v>30.68</v>
      </c>
      <c r="E202">
        <v>140.71</v>
      </c>
      <c r="F202">
        <v>75.77</v>
      </c>
      <c r="G202">
        <v>521.54</v>
      </c>
      <c r="H202">
        <v>424.42</v>
      </c>
      <c r="I202">
        <v>0</v>
      </c>
      <c r="J202">
        <v>1193.1200000000001</v>
      </c>
    </row>
    <row r="203" spans="1:10" x14ac:dyDescent="0.35">
      <c r="A203" t="str">
        <f t="shared" si="3"/>
        <v>74_Commerce ; réparation d'automobiles et de motocycles</v>
      </c>
      <c r="B203" s="1" t="s">
        <v>27</v>
      </c>
      <c r="C203" t="s">
        <v>8</v>
      </c>
      <c r="D203">
        <v>7.38</v>
      </c>
      <c r="E203">
        <v>43.6</v>
      </c>
      <c r="F203">
        <v>274.24</v>
      </c>
      <c r="G203">
        <v>311.13</v>
      </c>
      <c r="H203">
        <v>171.43</v>
      </c>
      <c r="I203">
        <v>0.2</v>
      </c>
      <c r="J203">
        <v>807.98</v>
      </c>
    </row>
    <row r="204" spans="1:10" x14ac:dyDescent="0.35">
      <c r="A204" t="str">
        <f t="shared" si="3"/>
        <v>74_Activités scientifiques et techniques ; services administratifs et de soutien</v>
      </c>
      <c r="B204" s="1" t="s">
        <v>27</v>
      </c>
      <c r="C204" t="s">
        <v>14</v>
      </c>
      <c r="D204">
        <v>8.99</v>
      </c>
      <c r="E204">
        <v>49.38</v>
      </c>
      <c r="F204">
        <v>71.56</v>
      </c>
      <c r="G204">
        <v>243.57</v>
      </c>
      <c r="H204">
        <v>210.66</v>
      </c>
      <c r="I204" t="s">
        <v>62</v>
      </c>
      <c r="J204">
        <v>586.83999999999992</v>
      </c>
    </row>
    <row r="205" spans="1:10" x14ac:dyDescent="0.35">
      <c r="A205" t="str">
        <f t="shared" si="3"/>
        <v>74_Fabrication de denrées alimentaires, de boissons et de produits à base de tabac</v>
      </c>
      <c r="B205" s="1" t="s">
        <v>27</v>
      </c>
      <c r="C205" t="s">
        <v>54</v>
      </c>
      <c r="D205" t="s">
        <v>62</v>
      </c>
      <c r="E205">
        <v>19.11</v>
      </c>
      <c r="F205">
        <v>28.39</v>
      </c>
      <c r="G205">
        <v>291.76</v>
      </c>
      <c r="H205">
        <v>201.9</v>
      </c>
      <c r="I205">
        <v>7.0000000000000007E-2</v>
      </c>
      <c r="J205">
        <v>543.11</v>
      </c>
    </row>
    <row r="206" spans="1:10" x14ac:dyDescent="0.35">
      <c r="A206" t="str">
        <f t="shared" si="3"/>
        <v>74_Transports et entreposage</v>
      </c>
      <c r="B206" s="1" t="s">
        <v>27</v>
      </c>
      <c r="C206" t="s">
        <v>9</v>
      </c>
      <c r="D206">
        <v>4.75</v>
      </c>
      <c r="E206">
        <v>36.44</v>
      </c>
      <c r="F206">
        <v>41.8</v>
      </c>
      <c r="G206">
        <v>204.87</v>
      </c>
      <c r="H206">
        <v>154.11000000000001</v>
      </c>
      <c r="I206">
        <v>0.19</v>
      </c>
      <c r="J206">
        <v>442.16</v>
      </c>
    </row>
    <row r="207" spans="1:10" x14ac:dyDescent="0.35">
      <c r="A207" t="str">
        <f t="shared" si="3"/>
        <v>74_Administration publique, enseignement, santé humaine et action sociale</v>
      </c>
      <c r="B207" s="1" t="s">
        <v>27</v>
      </c>
      <c r="C207" t="s">
        <v>15</v>
      </c>
      <c r="D207">
        <v>10.42</v>
      </c>
      <c r="E207">
        <v>188.04</v>
      </c>
      <c r="F207">
        <v>157.38</v>
      </c>
      <c r="G207">
        <v>37.04</v>
      </c>
      <c r="H207">
        <v>37.57</v>
      </c>
      <c r="I207">
        <v>0</v>
      </c>
      <c r="J207">
        <v>430.45</v>
      </c>
    </row>
    <row r="208" spans="1:10" x14ac:dyDescent="0.35">
      <c r="A208" t="str">
        <f t="shared" si="3"/>
        <v>74_Fabrication de matériels de transport</v>
      </c>
      <c r="B208" s="1" t="s">
        <v>27</v>
      </c>
      <c r="C208" t="s">
        <v>5</v>
      </c>
      <c r="D208" t="s">
        <v>62</v>
      </c>
      <c r="E208">
        <v>6.41</v>
      </c>
      <c r="F208" t="s">
        <v>62</v>
      </c>
      <c r="G208">
        <v>116.57</v>
      </c>
      <c r="H208">
        <v>73.83</v>
      </c>
      <c r="I208">
        <v>0</v>
      </c>
      <c r="J208">
        <v>203.59999999999997</v>
      </c>
    </row>
    <row r="209" spans="1:10" x14ac:dyDescent="0.35">
      <c r="A209" t="str">
        <f t="shared" si="3"/>
        <v>74_Hébergement et restauration</v>
      </c>
      <c r="B209" s="1" t="s">
        <v>27</v>
      </c>
      <c r="C209" t="s">
        <v>10</v>
      </c>
      <c r="D209">
        <v>0.39</v>
      </c>
      <c r="E209">
        <v>7.34</v>
      </c>
      <c r="F209">
        <v>111.73</v>
      </c>
      <c r="G209">
        <v>32.950000000000003</v>
      </c>
      <c r="H209">
        <v>19.07</v>
      </c>
      <c r="I209">
        <v>0</v>
      </c>
      <c r="J209">
        <v>171.48000000000002</v>
      </c>
    </row>
    <row r="210" spans="1:10" x14ac:dyDescent="0.35">
      <c r="A210" t="str">
        <f t="shared" si="3"/>
        <v>74_Industries extractives, énergie, eau, gestion des déchets et dépollution</v>
      </c>
      <c r="B210" s="1" t="s">
        <v>27</v>
      </c>
      <c r="C210" t="s">
        <v>55</v>
      </c>
      <c r="D210" t="s">
        <v>62</v>
      </c>
      <c r="E210">
        <v>10.15</v>
      </c>
      <c r="F210">
        <v>17.57</v>
      </c>
      <c r="G210">
        <v>54.23</v>
      </c>
      <c r="H210">
        <v>33.049999999999997</v>
      </c>
      <c r="I210">
        <v>0</v>
      </c>
      <c r="J210">
        <v>115.64</v>
      </c>
    </row>
    <row r="211" spans="1:10" x14ac:dyDescent="0.35">
      <c r="A211" t="str">
        <f t="shared" si="3"/>
        <v>74_Activités immobilières</v>
      </c>
      <c r="B211" s="1" t="s">
        <v>27</v>
      </c>
      <c r="C211" t="s">
        <v>13</v>
      </c>
      <c r="D211" t="s">
        <v>62</v>
      </c>
      <c r="E211">
        <v>6.34</v>
      </c>
      <c r="F211">
        <v>35.76</v>
      </c>
      <c r="G211">
        <v>9.82</v>
      </c>
      <c r="H211">
        <v>9.7200000000000006</v>
      </c>
      <c r="I211">
        <v>0</v>
      </c>
      <c r="J211">
        <v>63.699999999999996</v>
      </c>
    </row>
    <row r="212" spans="1:10" x14ac:dyDescent="0.35">
      <c r="A212" t="str">
        <f t="shared" si="3"/>
        <v>74_Autres activités de services</v>
      </c>
      <c r="B212" s="1" t="s">
        <v>27</v>
      </c>
      <c r="C212" t="s">
        <v>16</v>
      </c>
      <c r="D212">
        <v>0.01</v>
      </c>
      <c r="E212">
        <v>5.3</v>
      </c>
      <c r="F212">
        <v>21.07</v>
      </c>
      <c r="G212">
        <v>15.24</v>
      </c>
      <c r="H212">
        <v>6.39</v>
      </c>
      <c r="I212">
        <v>0</v>
      </c>
      <c r="J212">
        <v>48.01</v>
      </c>
    </row>
    <row r="213" spans="1:10" x14ac:dyDescent="0.35">
      <c r="A213" t="str">
        <f t="shared" si="3"/>
        <v>74_Activités financières et d'assurance</v>
      </c>
      <c r="B213" s="1" t="s">
        <v>27</v>
      </c>
      <c r="C213" t="s">
        <v>12</v>
      </c>
      <c r="D213" t="s">
        <v>62</v>
      </c>
      <c r="E213">
        <v>6.34</v>
      </c>
      <c r="F213">
        <v>13.59</v>
      </c>
      <c r="G213">
        <v>6.49</v>
      </c>
      <c r="H213">
        <v>5.05</v>
      </c>
      <c r="I213">
        <v>0</v>
      </c>
      <c r="J213">
        <v>33.769999999999996</v>
      </c>
    </row>
    <row r="214" spans="1:10" x14ac:dyDescent="0.35">
      <c r="A214" t="str">
        <f t="shared" si="3"/>
        <v>74_Information et communication</v>
      </c>
      <c r="B214" s="1" t="s">
        <v>27</v>
      </c>
      <c r="C214" t="s">
        <v>11</v>
      </c>
      <c r="D214" t="s">
        <v>62</v>
      </c>
      <c r="E214">
        <v>5.13</v>
      </c>
      <c r="F214">
        <v>8.57</v>
      </c>
      <c r="G214" t="s">
        <v>62</v>
      </c>
      <c r="H214">
        <v>7.32</v>
      </c>
      <c r="I214">
        <v>0</v>
      </c>
      <c r="J214">
        <v>24.57</v>
      </c>
    </row>
    <row r="215" spans="1:10" x14ac:dyDescent="0.35">
      <c r="A215" t="str">
        <f t="shared" si="3"/>
        <v>74_Agriculture, sylviculture et pêche</v>
      </c>
      <c r="B215" s="1" t="s">
        <v>27</v>
      </c>
      <c r="C215" t="s">
        <v>3</v>
      </c>
      <c r="D215">
        <v>0</v>
      </c>
      <c r="E215">
        <v>0</v>
      </c>
      <c r="F215" t="s">
        <v>62</v>
      </c>
      <c r="G215" t="s">
        <v>62</v>
      </c>
      <c r="H215" t="s">
        <v>62</v>
      </c>
      <c r="I215">
        <v>0</v>
      </c>
      <c r="J215">
        <v>6.56</v>
      </c>
    </row>
    <row r="216" spans="1:10" x14ac:dyDescent="0.35">
      <c r="A216" t="str">
        <f t="shared" si="3"/>
        <v>74_Cokéfaction et raffinage</v>
      </c>
      <c r="B216" s="1" t="s">
        <v>27</v>
      </c>
      <c r="C216" t="s">
        <v>56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</row>
    <row r="217" spans="1:10" x14ac:dyDescent="0.35">
      <c r="A217" t="str">
        <f t="shared" si="3"/>
        <v>74_Tous secteurs</v>
      </c>
      <c r="B217" s="1" t="s">
        <v>27</v>
      </c>
      <c r="C217" t="s">
        <v>45</v>
      </c>
      <c r="D217">
        <v>174.18999999999997</v>
      </c>
      <c r="E217">
        <v>708.31999999999982</v>
      </c>
      <c r="F217">
        <v>994.65000000000009</v>
      </c>
      <c r="G217">
        <v>4592.079999999999</v>
      </c>
      <c r="H217">
        <v>3010.1</v>
      </c>
      <c r="I217" t="s">
        <v>62</v>
      </c>
      <c r="J217">
        <v>9492.8900000000012</v>
      </c>
    </row>
    <row r="218" spans="1:10" x14ac:dyDescent="0.35">
      <c r="B218" s="1"/>
    </row>
    <row r="219" spans="1:10" x14ac:dyDescent="0.35">
      <c r="B219" s="1"/>
    </row>
    <row r="220" spans="1:10" x14ac:dyDescent="0.35">
      <c r="B220" s="1"/>
    </row>
    <row r="221" spans="1:10" x14ac:dyDescent="0.35">
      <c r="B221" s="1"/>
    </row>
    <row r="222" spans="1:10" x14ac:dyDescent="0.35">
      <c r="B222" s="1"/>
    </row>
    <row r="223" spans="1:10" x14ac:dyDescent="0.35">
      <c r="B223" s="1"/>
    </row>
    <row r="224" spans="1:10" x14ac:dyDescent="0.35">
      <c r="B224" s="1"/>
    </row>
    <row r="225" spans="2:2" x14ac:dyDescent="0.35">
      <c r="B225" s="1"/>
    </row>
    <row r="226" spans="2:2" x14ac:dyDescent="0.35">
      <c r="B226" s="1"/>
    </row>
    <row r="227" spans="2:2" x14ac:dyDescent="0.35">
      <c r="B22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workbookViewId="0">
      <selection activeCell="A10" sqref="A10"/>
    </sheetView>
  </sheetViews>
  <sheetFormatPr baseColWidth="10" defaultRowHeight="14.5" x14ac:dyDescent="0.35"/>
  <cols>
    <col min="1" max="1" width="8.26953125" customWidth="1"/>
    <col min="2" max="2" width="17.08984375" customWidth="1"/>
    <col min="3" max="3" width="68.54296875" customWidth="1"/>
    <col min="4" max="4" width="22.26953125" customWidth="1"/>
    <col min="5" max="5" width="13.54296875" customWidth="1"/>
    <col min="11" max="11" width="7.7265625" customWidth="1"/>
  </cols>
  <sheetData>
    <row r="1" spans="1:7" ht="24" thickBot="1" x14ac:dyDescent="0.4">
      <c r="C1" s="72" t="s">
        <v>29</v>
      </c>
      <c r="D1" s="73"/>
    </row>
    <row r="6" spans="1:7" x14ac:dyDescent="0.35">
      <c r="C6" s="48" t="s">
        <v>236</v>
      </c>
    </row>
    <row r="7" spans="1:7" x14ac:dyDescent="0.35">
      <c r="C7" s="3"/>
      <c r="G7" s="2"/>
    </row>
    <row r="8" spans="1:7" ht="21" customHeight="1" x14ac:dyDescent="0.35">
      <c r="C8" s="7" t="s">
        <v>44</v>
      </c>
    </row>
    <row r="9" spans="1:7" x14ac:dyDescent="0.35">
      <c r="C9" s="4">
        <v>1</v>
      </c>
      <c r="D9" t="str">
        <f>INDEX(PDC!A2:A13,C9,0)</f>
        <v>01</v>
      </c>
      <c r="E9" s="5"/>
      <c r="F9" s="5"/>
    </row>
    <row r="10" spans="1:7" ht="15" thickBot="1" x14ac:dyDescent="0.4">
      <c r="C10" s="3"/>
    </row>
    <row r="11" spans="1:7" ht="15" customHeight="1" x14ac:dyDescent="0.35">
      <c r="C11" s="74" t="s">
        <v>237</v>
      </c>
      <c r="D11" s="77" t="s">
        <v>270</v>
      </c>
    </row>
    <row r="12" spans="1:7" x14ac:dyDescent="0.35">
      <c r="C12" s="75"/>
      <c r="D12" s="78"/>
    </row>
    <row r="13" spans="1:7" ht="31.5" customHeight="1" x14ac:dyDescent="0.35">
      <c r="C13" s="76"/>
      <c r="D13" s="79"/>
    </row>
    <row r="14" spans="1:7" ht="18" customHeight="1" x14ac:dyDescent="0.35">
      <c r="A14" s="49">
        <v>1</v>
      </c>
      <c r="B14" s="50" t="s">
        <v>143</v>
      </c>
      <c r="C14" s="50" t="s">
        <v>65</v>
      </c>
      <c r="D14" s="51">
        <f>INDEX('EMP DEP'!$A$1:$E$150,MATCH($D$9&amp;"_"&amp;'Px secteurs employeurs - DEP'!$A14,'EMP DEP'!$A:$A,0),MATCH('EMP DEP'!$E$1,'EMP DEP'!$A$1:$E$1,0))</f>
        <v>1851.7</v>
      </c>
    </row>
    <row r="15" spans="1:7" ht="18" customHeight="1" x14ac:dyDescent="0.35">
      <c r="A15" s="49">
        <v>2</v>
      </c>
      <c r="B15" s="52" t="s">
        <v>142</v>
      </c>
      <c r="C15" s="52" t="s">
        <v>70</v>
      </c>
      <c r="D15" s="51">
        <f>INDEX('EMP DEP'!$A$1:$E$150,MATCH($D$9&amp;"_"&amp;'Px secteurs employeurs - DEP'!$A15,'EMP DEP'!$A:$A,0),MATCH('EMP DEP'!$E$1,'EMP DEP'!$A$1:$E$1,0))</f>
        <v>1750.85</v>
      </c>
    </row>
    <row r="16" spans="1:7" ht="18" customHeight="1" x14ac:dyDescent="0.35">
      <c r="A16" s="49">
        <v>3</v>
      </c>
      <c r="B16" s="52" t="s">
        <v>7</v>
      </c>
      <c r="C16" s="52" t="s">
        <v>64</v>
      </c>
      <c r="D16" s="51">
        <f>INDEX('EMP DEP'!$A$1:$E$150,MATCH($D$9&amp;"_"&amp;'Px secteurs employeurs - DEP'!$A16,'EMP DEP'!$A:$A,0),MATCH('EMP DEP'!$E$1,'EMP DEP'!$A$1:$E$1,0))</f>
        <v>893.38</v>
      </c>
    </row>
    <row r="17" spans="1:4" ht="18" customHeight="1" x14ac:dyDescent="0.35">
      <c r="A17" s="49">
        <v>4</v>
      </c>
      <c r="B17" s="52" t="s">
        <v>142</v>
      </c>
      <c r="C17" s="52" t="s">
        <v>74</v>
      </c>
      <c r="D17" s="51">
        <f>INDEX('EMP DEP'!$A$1:$E$150,MATCH($D$9&amp;"_"&amp;'Px secteurs employeurs - DEP'!$A17,'EMP DEP'!$A:$A,0),MATCH('EMP DEP'!$E$1,'EMP DEP'!$A$1:$E$1,0))</f>
        <v>722.37</v>
      </c>
    </row>
    <row r="18" spans="1:4" ht="18" customHeight="1" x14ac:dyDescent="0.35">
      <c r="A18" s="49">
        <v>5</v>
      </c>
      <c r="B18" s="52" t="s">
        <v>142</v>
      </c>
      <c r="C18" s="52" t="s">
        <v>68</v>
      </c>
      <c r="D18" s="51">
        <f>INDEX('EMP DEP'!$A$1:$E$150,MATCH($D$9&amp;"_"&amp;'Px secteurs employeurs - DEP'!$A18,'EMP DEP'!$A:$A,0),MATCH('EMP DEP'!$E$1,'EMP DEP'!$A$1:$E$1,0))</f>
        <v>696.89</v>
      </c>
    </row>
    <row r="19" spans="1:4" ht="18" customHeight="1" x14ac:dyDescent="0.35">
      <c r="A19" s="49">
        <v>6</v>
      </c>
      <c r="B19" s="52" t="s">
        <v>142</v>
      </c>
      <c r="C19" s="52" t="s">
        <v>67</v>
      </c>
      <c r="D19" s="51">
        <f>INDEX('EMP DEP'!$A$1:$E$150,MATCH($D$9&amp;"_"&amp;'Px secteurs employeurs - DEP'!$A19,'EMP DEP'!$A:$A,0),MATCH('EMP DEP'!$E$1,'EMP DEP'!$A$1:$E$1,0))</f>
        <v>640.08000000000004</v>
      </c>
    </row>
    <row r="20" spans="1:4" ht="18" customHeight="1" x14ac:dyDescent="0.35">
      <c r="A20" s="49">
        <v>7</v>
      </c>
      <c r="B20" s="52" t="s">
        <v>142</v>
      </c>
      <c r="C20" s="52" t="s">
        <v>71</v>
      </c>
      <c r="D20" s="51">
        <f>INDEX('EMP DEP'!$A$1:$E$150,MATCH($D$9&amp;"_"&amp;'Px secteurs employeurs - DEP'!$A20,'EMP DEP'!$A:$A,0),MATCH('EMP DEP'!$E$1,'EMP DEP'!$A$1:$E$1,0))</f>
        <v>589.72</v>
      </c>
    </row>
    <row r="21" spans="1:4" ht="18" customHeight="1" x14ac:dyDescent="0.35">
      <c r="A21" s="49">
        <v>8</v>
      </c>
      <c r="B21" s="52" t="s">
        <v>60</v>
      </c>
      <c r="C21" s="52" t="s">
        <v>69</v>
      </c>
      <c r="D21" s="51">
        <f>INDEX('EMP DEP'!$A$1:$E$150,MATCH($D$9&amp;"_"&amp;'Px secteurs employeurs - DEP'!$A21,'EMP DEP'!$A:$A,0),MATCH('EMP DEP'!$E$1,'EMP DEP'!$A$1:$E$1,0))</f>
        <v>587.04999999999995</v>
      </c>
    </row>
    <row r="22" spans="1:4" ht="18" customHeight="1" x14ac:dyDescent="0.35">
      <c r="A22" s="49">
        <v>9</v>
      </c>
      <c r="B22" s="52" t="s">
        <v>60</v>
      </c>
      <c r="C22" s="52" t="s">
        <v>73</v>
      </c>
      <c r="D22" s="51">
        <f>INDEX('EMP DEP'!$A$1:$E$150,MATCH($D$9&amp;"_"&amp;'Px secteurs employeurs - DEP'!$A22,'EMP DEP'!$A:$A,0),MATCH('EMP DEP'!$E$1,'EMP DEP'!$A$1:$E$1,0))</f>
        <v>384.27</v>
      </c>
    </row>
    <row r="23" spans="1:4" ht="18" customHeight="1" thickBot="1" x14ac:dyDescent="0.4">
      <c r="A23" s="49">
        <v>10</v>
      </c>
      <c r="B23" s="53" t="s">
        <v>142</v>
      </c>
      <c r="C23" s="52" t="s">
        <v>75</v>
      </c>
      <c r="D23" s="51">
        <f>INDEX('EMP DEP'!$A$1:$E$150,MATCH($D$9&amp;"_"&amp;'Px secteurs employeurs - DEP'!$A23,'EMP DEP'!$A:$A,0),MATCH('EMP DEP'!$E$1,'EMP DEP'!$A$1:$E$1,0))</f>
        <v>340.27</v>
      </c>
    </row>
    <row r="24" spans="1:4" ht="15" thickBot="1" x14ac:dyDescent="0.4">
      <c r="C24" s="54" t="s">
        <v>45</v>
      </c>
      <c r="D24" s="55">
        <f>INDEX('EMP DEP'!$A$1:$E$150,MATCH($D$9&amp;"_"&amp;'Px secteurs employeurs - DEP'!$C24,'EMP DEP'!$A:$A,0),MATCH('EMP DEP'!$E$1,'EMP DEP'!$A$1:$E$1,0))</f>
        <v>12620.220000000008</v>
      </c>
    </row>
    <row r="25" spans="1:4" ht="15" thickBot="1" x14ac:dyDescent="0.4">
      <c r="C25" s="20" t="s">
        <v>63</v>
      </c>
      <c r="D25" s="56">
        <v>111006</v>
      </c>
    </row>
    <row r="26" spans="1:4" x14ac:dyDescent="0.35">
      <c r="C26" s="8" t="s">
        <v>238</v>
      </c>
    </row>
    <row r="27" spans="1:4" x14ac:dyDescent="0.35">
      <c r="C27" s="8" t="s">
        <v>239</v>
      </c>
    </row>
    <row r="28" spans="1:4" x14ac:dyDescent="0.35">
      <c r="C28" s="8" t="s">
        <v>46</v>
      </c>
    </row>
    <row r="29" spans="1:4" x14ac:dyDescent="0.35">
      <c r="C29" s="15"/>
    </row>
  </sheetData>
  <mergeCells count="3">
    <mergeCell ref="C1:D1"/>
    <mergeCell ref="C11:C13"/>
    <mergeCell ref="D11:D13"/>
  </mergeCells>
  <pageMargins left="0.25" right="0.25" top="0.75" bottom="0.75" header="0.3" footer="0.3"/>
  <pageSetup paperSize="9" scale="9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2</xdr:col>
                    <xdr:colOff>2235200</xdr:colOff>
                    <xdr:row>7</xdr:row>
                    <xdr:rowOff>228600</xdr:rowOff>
                  </from>
                  <to>
                    <xdr:col>3</xdr:col>
                    <xdr:colOff>228600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workbookViewId="0">
      <selection activeCell="A9" sqref="A9"/>
    </sheetView>
  </sheetViews>
  <sheetFormatPr baseColWidth="10" defaultRowHeight="14.5" x14ac:dyDescent="0.35"/>
  <cols>
    <col min="1" max="1" width="8.26953125" customWidth="1"/>
    <col min="2" max="2" width="78.7265625" customWidth="1"/>
    <col min="10" max="10" width="12.54296875" customWidth="1"/>
  </cols>
  <sheetData>
    <row r="1" spans="1:10" ht="24" thickBot="1" x14ac:dyDescent="0.4">
      <c r="C1" s="72" t="s">
        <v>29</v>
      </c>
      <c r="D1" s="80"/>
      <c r="E1" s="80"/>
      <c r="F1" s="80"/>
      <c r="G1" s="80"/>
      <c r="H1" s="73"/>
    </row>
    <row r="6" spans="1:10" x14ac:dyDescent="0.35">
      <c r="B6" s="3" t="s">
        <v>240</v>
      </c>
    </row>
    <row r="7" spans="1:10" x14ac:dyDescent="0.35">
      <c r="B7" s="3"/>
    </row>
    <row r="8" spans="1:10" ht="21" customHeight="1" x14ac:dyDescent="0.35">
      <c r="B8" s="7" t="s">
        <v>44</v>
      </c>
    </row>
    <row r="9" spans="1:10" x14ac:dyDescent="0.35">
      <c r="B9" s="4">
        <v>2</v>
      </c>
      <c r="C9" t="str">
        <f>INDEX(PDC!A2:A13,B9,0)</f>
        <v>03</v>
      </c>
      <c r="D9" s="5"/>
      <c r="E9" s="5"/>
    </row>
    <row r="10" spans="1:10" x14ac:dyDescent="0.35">
      <c r="B10" s="3"/>
    </row>
    <row r="11" spans="1:10" ht="15" thickBot="1" x14ac:dyDescent="0.4"/>
    <row r="12" spans="1:10" x14ac:dyDescent="0.35">
      <c r="B12" s="81" t="s">
        <v>30</v>
      </c>
      <c r="C12" s="83" t="s">
        <v>271</v>
      </c>
      <c r="D12" s="84"/>
      <c r="E12" s="84"/>
      <c r="F12" s="84"/>
      <c r="G12" s="84"/>
      <c r="H12" s="84"/>
      <c r="I12" s="84"/>
      <c r="J12" s="85"/>
    </row>
    <row r="13" spans="1:10" ht="33" customHeight="1" x14ac:dyDescent="0.35">
      <c r="B13" s="82"/>
      <c r="C13" s="57">
        <v>2012</v>
      </c>
      <c r="D13" s="58">
        <v>2013</v>
      </c>
      <c r="E13" s="58">
        <v>2014</v>
      </c>
      <c r="F13" s="58">
        <v>2015</v>
      </c>
      <c r="G13" s="58">
        <v>2016</v>
      </c>
      <c r="H13" s="58">
        <v>2017</v>
      </c>
      <c r="I13" s="59">
        <v>2018</v>
      </c>
      <c r="J13" s="60" t="s">
        <v>241</v>
      </c>
    </row>
    <row r="14" spans="1:10" ht="18" customHeight="1" x14ac:dyDescent="0.35">
      <c r="A14" s="49">
        <v>1</v>
      </c>
      <c r="B14" s="61" t="s">
        <v>6</v>
      </c>
      <c r="C14" s="62">
        <f>INDEX('TX RECOURS DEP'!$A$1:$Z$300,MATCH('Taux de recours 2012-2018 - DEP'!$C$9&amp;"_"&amp;$A14,'TX RECOURS DEP'!$A:$A,0),MATCH("TX_"&amp;C$13,'TX RECOURS DEP'!$1:$1,0))</f>
        <v>7.3521324978464281E-2</v>
      </c>
      <c r="D14" s="63">
        <f>INDEX('TX RECOURS DEP'!$A$1:$Z$300,MATCH('Taux de recours 2012-2018 - DEP'!$C$9&amp;"_"&amp;$A14,'TX RECOURS DEP'!$A:$A,0),MATCH("TX_"&amp;D$13,'TX RECOURS DEP'!$1:$1,0))</f>
        <v>5.5674387142533553E-2</v>
      </c>
      <c r="E14" s="63">
        <f>INDEX('TX RECOURS DEP'!$A$1:$Z$300,MATCH('Taux de recours 2012-2018 - DEP'!$C$9&amp;"_"&amp;$A14,'TX RECOURS DEP'!$A:$A,0),MATCH("TX_"&amp;E$13,'TX RECOURS DEP'!$1:$1,0))</f>
        <v>6.9534525714794251E-2</v>
      </c>
      <c r="F14" s="63">
        <f>INDEX('TX RECOURS DEP'!$A$1:$Z$300,MATCH('Taux de recours 2012-2018 - DEP'!$C$9&amp;"_"&amp;$A14,'TX RECOURS DEP'!$A:$A,0),MATCH("TX_"&amp;F$13,'TX RECOURS DEP'!$1:$1,0))</f>
        <v>6.9680738530861985E-2</v>
      </c>
      <c r="G14" s="63">
        <f>INDEX('TX RECOURS DEP'!$A$1:$Z$300,MATCH('Taux de recours 2012-2018 - DEP'!$C$9&amp;"_"&amp;$A14,'TX RECOURS DEP'!$A:$A,0),MATCH("TX_"&amp;G$13,'TX RECOURS DEP'!$1:$1,0))</f>
        <v>8.5607982451375964E-2</v>
      </c>
      <c r="H14" s="63">
        <f>INDEX('TX RECOURS DEP'!$A$1:$Z$300,MATCH('Taux de recours 2012-2018 - DEP'!$C$9&amp;"_"&amp;$A14,'TX RECOURS DEP'!$A:$A,0),MATCH("TX_"&amp;H$13,'TX RECOURS DEP'!$1:$1,0))</f>
        <v>0.10067720888674281</v>
      </c>
      <c r="I14" s="64">
        <f>INDEX('TX RECOURS DEP'!$A$1:$Z$300,MATCH('Taux de recours 2012-2018 - DEP'!$C$9&amp;"_"&amp;$A14,'TX RECOURS DEP'!$A:$A,0),MATCH("TX_"&amp;I$13,'TX RECOURS DEP'!$1:$1,0))</f>
        <v>9.9143191640033976E-2</v>
      </c>
      <c r="J14" s="65" t="str">
        <f>IF(OR(I14="S",G14="S")," ",IF(I14&gt;G14,"+ "&amp;ROUND(100*(I14-G14),1)&amp;" pt(s)",ROUND(100*(I14-G14),1)&amp;" pt(s)"))</f>
        <v>+ 1,4 pt(s)</v>
      </c>
    </row>
    <row r="15" spans="1:10" ht="18" customHeight="1" x14ac:dyDescent="0.35">
      <c r="A15" s="49">
        <v>2</v>
      </c>
      <c r="B15" s="61" t="s">
        <v>9</v>
      </c>
      <c r="C15" s="62">
        <f>INDEX('TX RECOURS DEP'!$A$1:$Z$300,MATCH('Taux de recours 2012-2018 - DEP'!$C$9&amp;"_"&amp;$A15,'TX RECOURS DEP'!$A:$A,0),MATCH("TX_"&amp;C$13,'TX RECOURS DEP'!$1:$1,0))</f>
        <v>5.8369148386330422E-2</v>
      </c>
      <c r="D15" s="63">
        <f>INDEX('TX RECOURS DEP'!$A$1:$Z$300,MATCH('Taux de recours 2012-2018 - DEP'!$C$9&amp;"_"&amp;$A15,'TX RECOURS DEP'!$A:$A,0),MATCH("TX_"&amp;D$13,'TX RECOURS DEP'!$1:$1,0))</f>
        <v>6.6059160456917537E-2</v>
      </c>
      <c r="E15" s="63">
        <f>INDEX('TX RECOURS DEP'!$A$1:$Z$300,MATCH('Taux de recours 2012-2018 - DEP'!$C$9&amp;"_"&amp;$A15,'TX RECOURS DEP'!$A:$A,0),MATCH("TX_"&amp;E$13,'TX RECOURS DEP'!$1:$1,0))</f>
        <v>6.7029923145335082E-2</v>
      </c>
      <c r="F15" s="63">
        <f>INDEX('TX RECOURS DEP'!$A$1:$Z$300,MATCH('Taux de recours 2012-2018 - DEP'!$C$9&amp;"_"&amp;$A15,'TX RECOURS DEP'!$A:$A,0),MATCH("TX_"&amp;F$13,'TX RECOURS DEP'!$1:$1,0))</f>
        <v>5.2958620357437577E-2</v>
      </c>
      <c r="G15" s="63">
        <f>INDEX('TX RECOURS DEP'!$A$1:$Z$300,MATCH('Taux de recours 2012-2018 - DEP'!$C$9&amp;"_"&amp;$A15,'TX RECOURS DEP'!$A:$A,0),MATCH("TX_"&amp;G$13,'TX RECOURS DEP'!$1:$1,0))</f>
        <v>6.8375597016885059E-2</v>
      </c>
      <c r="H15" s="63">
        <f>INDEX('TX RECOURS DEP'!$A$1:$Z$300,MATCH('Taux de recours 2012-2018 - DEP'!$C$9&amp;"_"&amp;$A15,'TX RECOURS DEP'!$A:$A,0),MATCH("TX_"&amp;H$13,'TX RECOURS DEP'!$1:$1,0))</f>
        <v>7.1495849031215739E-2</v>
      </c>
      <c r="I15" s="64">
        <f>INDEX('TX RECOURS DEP'!$A$1:$Z$300,MATCH('Taux de recours 2012-2018 - DEP'!$C$9&amp;"_"&amp;$A15,'TX RECOURS DEP'!$A:$A,0),MATCH("TX_"&amp;I$13,'TX RECOURS DEP'!$1:$1,0))</f>
        <v>7.6607180203995401E-2</v>
      </c>
      <c r="J15" s="65" t="str">
        <f t="shared" ref="J15:J24" si="0">IF(OR(I15="S",G15="S")," ",IF(I15&gt;G15,"+ "&amp;ROUND(100*(I15-G15),1)&amp;" pt(s)",ROUND(100*(I15-G15),1)&amp;" pt(s)"))</f>
        <v>+ 0,8 pt(s)</v>
      </c>
    </row>
    <row r="16" spans="1:10" ht="18" customHeight="1" x14ac:dyDescent="0.35">
      <c r="A16" s="49">
        <v>3</v>
      </c>
      <c r="B16" s="61" t="s">
        <v>8</v>
      </c>
      <c r="C16" s="62">
        <f>INDEX('TX RECOURS DEP'!$A$1:$Z$300,MATCH('Taux de recours 2012-2018 - DEP'!$C$9&amp;"_"&amp;$A16,'TX RECOURS DEP'!$A:$A,0),MATCH("TX_"&amp;C$13,'TX RECOURS DEP'!$1:$1,0))</f>
        <v>5.2561713508255573E-2</v>
      </c>
      <c r="D16" s="63">
        <f>INDEX('TX RECOURS DEP'!$A$1:$Z$300,MATCH('Taux de recours 2012-2018 - DEP'!$C$9&amp;"_"&amp;$A16,'TX RECOURS DEP'!$A:$A,0),MATCH("TX_"&amp;D$13,'TX RECOURS DEP'!$1:$1,0))</f>
        <v>7.309171933172362E-2</v>
      </c>
      <c r="E16" s="63">
        <f>INDEX('TX RECOURS DEP'!$A$1:$Z$300,MATCH('Taux de recours 2012-2018 - DEP'!$C$9&amp;"_"&amp;$A16,'TX RECOURS DEP'!$A:$A,0),MATCH("TX_"&amp;E$13,'TX RECOURS DEP'!$1:$1,0))</f>
        <v>0.10113054471235233</v>
      </c>
      <c r="F16" s="63">
        <f>INDEX('TX RECOURS DEP'!$A$1:$Z$300,MATCH('Taux de recours 2012-2018 - DEP'!$C$9&amp;"_"&amp;$A16,'TX RECOURS DEP'!$A:$A,0),MATCH("TX_"&amp;F$13,'TX RECOURS DEP'!$1:$1,0))</f>
        <v>9.2750007930708867E-2</v>
      </c>
      <c r="G16" s="63">
        <f>INDEX('TX RECOURS DEP'!$A$1:$Z$300,MATCH('Taux de recours 2012-2018 - DEP'!$C$9&amp;"_"&amp;$A16,'TX RECOURS DEP'!$A:$A,0),MATCH("TX_"&amp;G$13,'TX RECOURS DEP'!$1:$1,0))</f>
        <v>0.10573532107960232</v>
      </c>
      <c r="H16" s="63">
        <f>INDEX('TX RECOURS DEP'!$A$1:$Z$300,MATCH('Taux de recours 2012-2018 - DEP'!$C$9&amp;"_"&amp;$A16,'TX RECOURS DEP'!$A:$A,0),MATCH("TX_"&amp;H$13,'TX RECOURS DEP'!$1:$1,0))</f>
        <v>0.10327590227515683</v>
      </c>
      <c r="I16" s="64">
        <f>INDEX('TX RECOURS DEP'!$A$1:$Z$300,MATCH('Taux de recours 2012-2018 - DEP'!$C$9&amp;"_"&amp;$A16,'TX RECOURS DEP'!$A:$A,0),MATCH("TX_"&amp;I$13,'TX RECOURS DEP'!$1:$1,0))</f>
        <v>0.11901024204651976</v>
      </c>
      <c r="J16" s="65" t="str">
        <f t="shared" si="0"/>
        <v>+ 1,3 pt(s)</v>
      </c>
    </row>
    <row r="17" spans="1:10" ht="18" customHeight="1" x14ac:dyDescent="0.35">
      <c r="A17" s="49">
        <v>4</v>
      </c>
      <c r="B17" s="61" t="s">
        <v>7</v>
      </c>
      <c r="C17" s="62">
        <f>INDEX('TX RECOURS DEP'!$A$1:$Z$300,MATCH('Taux de recours 2012-2018 - DEP'!$C$9&amp;"_"&amp;$A17,'TX RECOURS DEP'!$A:$A,0),MATCH("TX_"&amp;C$13,'TX RECOURS DEP'!$1:$1,0))</f>
        <v>5.6379766152829622E-2</v>
      </c>
      <c r="D17" s="63">
        <f>INDEX('TX RECOURS DEP'!$A$1:$Z$300,MATCH('Taux de recours 2012-2018 - DEP'!$C$9&amp;"_"&amp;$A17,'TX RECOURS DEP'!$A:$A,0),MATCH("TX_"&amp;D$13,'TX RECOURS DEP'!$1:$1,0))</f>
        <v>7.0775394447794321E-2</v>
      </c>
      <c r="E17" s="63">
        <f>INDEX('TX RECOURS DEP'!$A$1:$Z$300,MATCH('Taux de recours 2012-2018 - DEP'!$C$9&amp;"_"&amp;$A17,'TX RECOURS DEP'!$A:$A,0),MATCH("TX_"&amp;E$13,'TX RECOURS DEP'!$1:$1,0))</f>
        <v>6.9675364995283359E-2</v>
      </c>
      <c r="F17" s="63">
        <f>INDEX('TX RECOURS DEP'!$A$1:$Z$300,MATCH('Taux de recours 2012-2018 - DEP'!$C$9&amp;"_"&amp;$A17,'TX RECOURS DEP'!$A:$A,0),MATCH("TX_"&amp;F$13,'TX RECOURS DEP'!$1:$1,0))</f>
        <v>6.0549517532023756E-2</v>
      </c>
      <c r="G17" s="63">
        <f>INDEX('TX RECOURS DEP'!$A$1:$Z$300,MATCH('Taux de recours 2012-2018 - DEP'!$C$9&amp;"_"&amp;$A17,'TX RECOURS DEP'!$A:$A,0),MATCH("TX_"&amp;G$13,'TX RECOURS DEP'!$1:$1,0))</f>
        <v>6.4381544950816577E-2</v>
      </c>
      <c r="H17" s="63">
        <f>INDEX('TX RECOURS DEP'!$A$1:$Z$300,MATCH('Taux de recours 2012-2018 - DEP'!$C$9&amp;"_"&amp;$A17,'TX RECOURS DEP'!$A:$A,0),MATCH("TX_"&amp;H$13,'TX RECOURS DEP'!$1:$1,0))</f>
        <v>5.8331861896177763E-2</v>
      </c>
      <c r="I17" s="64">
        <f>INDEX('TX RECOURS DEP'!$A$1:$Z$300,MATCH('Taux de recours 2012-2018 - DEP'!$C$9&amp;"_"&amp;$A17,'TX RECOURS DEP'!$A:$A,0),MATCH("TX_"&amp;I$13,'TX RECOURS DEP'!$1:$1,0))</f>
        <v>5.3494268147528445E-2</v>
      </c>
      <c r="J17" s="65" t="str">
        <f t="shared" si="0"/>
        <v>-1,1 pt(s)</v>
      </c>
    </row>
    <row r="18" spans="1:10" ht="18" customHeight="1" x14ac:dyDescent="0.35">
      <c r="A18" s="49">
        <v>5</v>
      </c>
      <c r="B18" s="61" t="s">
        <v>14</v>
      </c>
      <c r="C18" s="62">
        <f>INDEX('TX RECOURS DEP'!$A$1:$Z$300,MATCH('Taux de recours 2012-2018 - DEP'!$C$9&amp;"_"&amp;$A18,'TX RECOURS DEP'!$A:$A,0),MATCH("TX_"&amp;C$13,'TX RECOURS DEP'!$1:$1,0))</f>
        <v>1.6100684959499033E-2</v>
      </c>
      <c r="D18" s="63">
        <f>INDEX('TX RECOURS DEP'!$A$1:$Z$300,MATCH('Taux de recours 2012-2018 - DEP'!$C$9&amp;"_"&amp;$A18,'TX RECOURS DEP'!$A:$A,0),MATCH("TX_"&amp;D$13,'TX RECOURS DEP'!$1:$1,0))</f>
        <v>2.1647337933303337E-2</v>
      </c>
      <c r="E18" s="63">
        <f>INDEX('TX RECOURS DEP'!$A$1:$Z$300,MATCH('Taux de recours 2012-2018 - DEP'!$C$9&amp;"_"&amp;$A18,'TX RECOURS DEP'!$A:$A,0),MATCH("TX_"&amp;E$13,'TX RECOURS DEP'!$1:$1,0))</f>
        <v>2.8676090930252709E-2</v>
      </c>
      <c r="F18" s="63">
        <f>INDEX('TX RECOURS DEP'!$A$1:$Z$300,MATCH('Taux de recours 2012-2018 - DEP'!$C$9&amp;"_"&amp;$A18,'TX RECOURS DEP'!$A:$A,0),MATCH("TX_"&amp;F$13,'TX RECOURS DEP'!$1:$1,0))</f>
        <v>3.234037843542438E-2</v>
      </c>
      <c r="G18" s="63">
        <f>INDEX('TX RECOURS DEP'!$A$1:$Z$300,MATCH('Taux de recours 2012-2018 - DEP'!$C$9&amp;"_"&amp;$A18,'TX RECOURS DEP'!$A:$A,0),MATCH("TX_"&amp;G$13,'TX RECOURS DEP'!$1:$1,0))</f>
        <v>2.7551787712197601E-2</v>
      </c>
      <c r="H18" s="63">
        <f>INDEX('TX RECOURS DEP'!$A$1:$Z$300,MATCH('Taux de recours 2012-2018 - DEP'!$C$9&amp;"_"&amp;$A18,'TX RECOURS DEP'!$A:$A,0),MATCH("TX_"&amp;H$13,'TX RECOURS DEP'!$1:$1,0))</f>
        <v>2.1085376316572719E-2</v>
      </c>
      <c r="I18" s="64">
        <f>INDEX('TX RECOURS DEP'!$A$1:$Z$300,MATCH('Taux de recours 2012-2018 - DEP'!$C$9&amp;"_"&amp;$A18,'TX RECOURS DEP'!$A:$A,0),MATCH("TX_"&amp;I$13,'TX RECOURS DEP'!$1:$1,0))</f>
        <v>1.8376963942536514E-2</v>
      </c>
      <c r="J18" s="65" t="str">
        <f t="shared" si="0"/>
        <v>-0,9 pt(s)</v>
      </c>
    </row>
    <row r="19" spans="1:10" ht="18" customHeight="1" x14ac:dyDescent="0.35">
      <c r="A19" s="49">
        <v>6</v>
      </c>
      <c r="B19" s="61" t="s">
        <v>4</v>
      </c>
      <c r="C19" s="62">
        <f>INDEX('TX RECOURS DEP'!$A$1:$Z$300,MATCH('Taux de recours 2012-2018 - DEP'!$C$9&amp;"_"&amp;$A19,'TX RECOURS DEP'!$A:$A,0),MATCH("TX_"&amp;C$13,'TX RECOURS DEP'!$1:$1,0))</f>
        <v>2.7993466021290544E-2</v>
      </c>
      <c r="D19" s="63">
        <f>INDEX('TX RECOURS DEP'!$A$1:$Z$300,MATCH('Taux de recours 2012-2018 - DEP'!$C$9&amp;"_"&amp;$A19,'TX RECOURS DEP'!$A:$A,0),MATCH("TX_"&amp;D$13,'TX RECOURS DEP'!$1:$1,0))</f>
        <v>1.9760088966670419E-2</v>
      </c>
      <c r="E19" s="63">
        <f>INDEX('TX RECOURS DEP'!$A$1:$Z$300,MATCH('Taux de recours 2012-2018 - DEP'!$C$9&amp;"_"&amp;$A19,'TX RECOURS DEP'!$A:$A,0),MATCH("TX_"&amp;E$13,'TX RECOURS DEP'!$1:$1,0))</f>
        <v>2.4284750394736754E-2</v>
      </c>
      <c r="F19" s="63">
        <f>INDEX('TX RECOURS DEP'!$A$1:$Z$300,MATCH('Taux de recours 2012-2018 - DEP'!$C$9&amp;"_"&amp;$A19,'TX RECOURS DEP'!$A:$A,0),MATCH("TX_"&amp;F$13,'TX RECOURS DEP'!$1:$1,0))</f>
        <v>3.104181254666169E-2</v>
      </c>
      <c r="G19" s="63">
        <f>INDEX('TX RECOURS DEP'!$A$1:$Z$300,MATCH('Taux de recours 2012-2018 - DEP'!$C$9&amp;"_"&amp;$A19,'TX RECOURS DEP'!$A:$A,0),MATCH("TX_"&amp;G$13,'TX RECOURS DEP'!$1:$1,0))</f>
        <v>4.3074288971245031E-2</v>
      </c>
      <c r="H19" s="63">
        <f>INDEX('TX RECOURS DEP'!$A$1:$Z$300,MATCH('Taux de recours 2012-2018 - DEP'!$C$9&amp;"_"&amp;$A19,'TX RECOURS DEP'!$A:$A,0),MATCH("TX_"&amp;H$13,'TX RECOURS DEP'!$1:$1,0))</f>
        <v>4.1304346020504486E-2</v>
      </c>
      <c r="I19" s="64">
        <f>INDEX('TX RECOURS DEP'!$A$1:$Z$300,MATCH('Taux de recours 2012-2018 - DEP'!$C$9&amp;"_"&amp;$A19,'TX RECOURS DEP'!$A:$A,0),MATCH("TX_"&amp;I$13,'TX RECOURS DEP'!$1:$1,0))</f>
        <v>5.122782446036564E-2</v>
      </c>
      <c r="J19" s="65" t="str">
        <f t="shared" si="0"/>
        <v>+ 0,8 pt(s)</v>
      </c>
    </row>
    <row r="20" spans="1:10" ht="18" customHeight="1" x14ac:dyDescent="0.35">
      <c r="A20" s="49">
        <v>7</v>
      </c>
      <c r="B20" s="61" t="s">
        <v>267</v>
      </c>
      <c r="C20" s="62">
        <f>INDEX('TX RECOURS DEP'!$A$1:$Z$300,MATCH('Taux de recours 2012-2018 - DEP'!$C$9&amp;"_"&amp;$A20,'TX RECOURS DEP'!$A:$A,0),MATCH("TX_"&amp;C$13,'TX RECOURS DEP'!$1:$1,0))</f>
        <v>6.7190441096347212E-2</v>
      </c>
      <c r="D20" s="63">
        <f>INDEX('TX RECOURS DEP'!$A$1:$Z$300,MATCH('Taux de recours 2012-2018 - DEP'!$C$9&amp;"_"&amp;$A20,'TX RECOURS DEP'!$A:$A,0),MATCH("TX_"&amp;D$13,'TX RECOURS DEP'!$1:$1,0))</f>
        <v>5.1611250659250936E-2</v>
      </c>
      <c r="E20" s="63">
        <f>INDEX('TX RECOURS DEP'!$A$1:$Z$300,MATCH('Taux de recours 2012-2018 - DEP'!$C$9&amp;"_"&amp;$A20,'TX RECOURS DEP'!$A:$A,0),MATCH("TX_"&amp;E$13,'TX RECOURS DEP'!$1:$1,0))</f>
        <v>4.4134981619370836E-2</v>
      </c>
      <c r="F20" s="63">
        <f>INDEX('TX RECOURS DEP'!$A$1:$Z$300,MATCH('Taux de recours 2012-2018 - DEP'!$C$9&amp;"_"&amp;$A20,'TX RECOURS DEP'!$A:$A,0),MATCH("TX_"&amp;F$13,'TX RECOURS DEP'!$1:$1,0))</f>
        <v>4.8679996852449912E-2</v>
      </c>
      <c r="G20" s="63">
        <f>INDEX('TX RECOURS DEP'!$A$1:$Z$300,MATCH('Taux de recours 2012-2018 - DEP'!$C$9&amp;"_"&amp;$A20,'TX RECOURS DEP'!$A:$A,0),MATCH("TX_"&amp;G$13,'TX RECOURS DEP'!$1:$1,0))</f>
        <v>6.3641781678469733E-2</v>
      </c>
      <c r="H20" s="63">
        <f>INDEX('TX RECOURS DEP'!$A$1:$Z$300,MATCH('Taux de recours 2012-2018 - DEP'!$C$9&amp;"_"&amp;$A20,'TX RECOURS DEP'!$A:$A,0),MATCH("TX_"&amp;H$13,'TX RECOURS DEP'!$1:$1,0))</f>
        <v>7.4363995511426001E-2</v>
      </c>
      <c r="I20" s="64">
        <f>INDEX('TX RECOURS DEP'!$A$1:$Z$300,MATCH('Taux de recours 2012-2018 - DEP'!$C$9&amp;"_"&amp;$A20,'TX RECOURS DEP'!$A:$A,0),MATCH("TX_"&amp;I$13,'TX RECOURS DEP'!$1:$1,0))</f>
        <v>7.1050531588855964E-2</v>
      </c>
      <c r="J20" s="65" t="str">
        <f t="shared" si="0"/>
        <v>+ 0,7 pt(s)</v>
      </c>
    </row>
    <row r="21" spans="1:10" ht="18" customHeight="1" x14ac:dyDescent="0.35">
      <c r="A21" s="49">
        <v>8</v>
      </c>
      <c r="B21" s="61" t="s">
        <v>5</v>
      </c>
      <c r="C21" s="62">
        <f>INDEX('TX RECOURS DEP'!$A$1:$Z$300,MATCH('Taux de recours 2012-2018 - DEP'!$C$9&amp;"_"&amp;$A21,'TX RECOURS DEP'!$A:$A,0),MATCH("TX_"&amp;C$13,'TX RECOURS DEP'!$1:$1,0))</f>
        <v>0.12141788334439799</v>
      </c>
      <c r="D21" s="63">
        <f>INDEX('TX RECOURS DEP'!$A$1:$Z$300,MATCH('Taux de recours 2012-2018 - DEP'!$C$9&amp;"_"&amp;$A21,'TX RECOURS DEP'!$A:$A,0),MATCH("TX_"&amp;D$13,'TX RECOURS DEP'!$1:$1,0))</f>
        <v>0.22225789220937781</v>
      </c>
      <c r="E21" s="63">
        <f>INDEX('TX RECOURS DEP'!$A$1:$Z$300,MATCH('Taux de recours 2012-2018 - DEP'!$C$9&amp;"_"&amp;$A21,'TX RECOURS DEP'!$A:$A,0),MATCH("TX_"&amp;E$13,'TX RECOURS DEP'!$1:$1,0))</f>
        <v>0.21115849334671929</v>
      </c>
      <c r="F21" s="63">
        <f>INDEX('TX RECOURS DEP'!$A$1:$Z$300,MATCH('Taux de recours 2012-2018 - DEP'!$C$9&amp;"_"&amp;$A21,'TX RECOURS DEP'!$A:$A,0),MATCH("TX_"&amp;F$13,'TX RECOURS DEP'!$1:$1,0))</f>
        <v>0.30176844519815749</v>
      </c>
      <c r="G21" s="63">
        <f>INDEX('TX RECOURS DEP'!$A$1:$Z$300,MATCH('Taux de recours 2012-2018 - DEP'!$C$9&amp;"_"&amp;$A21,'TX RECOURS DEP'!$A:$A,0),MATCH("TX_"&amp;G$13,'TX RECOURS DEP'!$1:$1,0))</f>
        <v>0.25934233313501509</v>
      </c>
      <c r="H21" s="63">
        <f>INDEX('TX RECOURS DEP'!$A$1:$Z$300,MATCH('Taux de recours 2012-2018 - DEP'!$C$9&amp;"_"&amp;$A21,'TX RECOURS DEP'!$A:$A,0),MATCH("TX_"&amp;H$13,'TX RECOURS DEP'!$1:$1,0))</f>
        <v>0.26959542810136045</v>
      </c>
      <c r="I21" s="64">
        <f>INDEX('TX RECOURS DEP'!$A$1:$Z$300,MATCH('Taux de recours 2012-2018 - DEP'!$C$9&amp;"_"&amp;$A21,'TX RECOURS DEP'!$A:$A,0),MATCH("TX_"&amp;I$13,'TX RECOURS DEP'!$1:$1,0))</f>
        <v>0.24780850905492521</v>
      </c>
      <c r="J21" s="65" t="str">
        <f t="shared" si="0"/>
        <v>-1,2 pt(s)</v>
      </c>
    </row>
    <row r="22" spans="1:10" ht="18" customHeight="1" x14ac:dyDescent="0.35">
      <c r="A22" s="49">
        <v>9</v>
      </c>
      <c r="B22" s="61" t="s">
        <v>268</v>
      </c>
      <c r="C22" s="62">
        <f>INDEX('TX RECOURS DEP'!$A$1:$Z$300,MATCH('Taux de recours 2012-2018 - DEP'!$C$9&amp;"_"&amp;$A22,'TX RECOURS DEP'!$A:$A,0),MATCH("TX_"&amp;C$13,'TX RECOURS DEP'!$1:$1,0))</f>
        <v>5.0094495747072094E-2</v>
      </c>
      <c r="D22" s="63">
        <f>INDEX('TX RECOURS DEP'!$A$1:$Z$300,MATCH('Taux de recours 2012-2018 - DEP'!$C$9&amp;"_"&amp;$A22,'TX RECOURS DEP'!$A:$A,0),MATCH("TX_"&amp;D$13,'TX RECOURS DEP'!$1:$1,0))</f>
        <v>5.0868820141082877E-2</v>
      </c>
      <c r="E22" s="63">
        <f>INDEX('TX RECOURS DEP'!$A$1:$Z$300,MATCH('Taux de recours 2012-2018 - DEP'!$C$9&amp;"_"&amp;$A22,'TX RECOURS DEP'!$A:$A,0),MATCH("TX_"&amp;E$13,'TX RECOURS DEP'!$1:$1,0))</f>
        <v>4.2238347514508848E-2</v>
      </c>
      <c r="F22" s="63">
        <f>INDEX('TX RECOURS DEP'!$A$1:$Z$300,MATCH('Taux de recours 2012-2018 - DEP'!$C$9&amp;"_"&amp;$A22,'TX RECOURS DEP'!$A:$A,0),MATCH("TX_"&amp;F$13,'TX RECOURS DEP'!$1:$1,0))</f>
        <v>3.6043552473499989E-2</v>
      </c>
      <c r="G22" s="63">
        <f>INDEX('TX RECOURS DEP'!$A$1:$Z$300,MATCH('Taux de recours 2012-2018 - DEP'!$C$9&amp;"_"&amp;$A22,'TX RECOURS DEP'!$A:$A,0),MATCH("TX_"&amp;G$13,'TX RECOURS DEP'!$1:$1,0))</f>
        <v>5.1285119160442316E-2</v>
      </c>
      <c r="H22" s="63">
        <f>INDEX('TX RECOURS DEP'!$A$1:$Z$300,MATCH('Taux de recours 2012-2018 - DEP'!$C$9&amp;"_"&amp;$A22,'TX RECOURS DEP'!$A:$A,0),MATCH("TX_"&amp;H$13,'TX RECOURS DEP'!$1:$1,0))</f>
        <v>4.8422296668422703E-2</v>
      </c>
      <c r="I22" s="64">
        <f>INDEX('TX RECOURS DEP'!$A$1:$Z$300,MATCH('Taux de recours 2012-2018 - DEP'!$C$9&amp;"_"&amp;$A22,'TX RECOURS DEP'!$A:$A,0),MATCH("TX_"&amp;I$13,'TX RECOURS DEP'!$1:$1,0))</f>
        <v>5.1731766647102842E-2</v>
      </c>
      <c r="J22" s="65" t="str">
        <f t="shared" si="0"/>
        <v>+ 0 pt(s)</v>
      </c>
    </row>
    <row r="23" spans="1:10" ht="18" customHeight="1" thickBot="1" x14ac:dyDescent="0.4">
      <c r="A23" s="49">
        <v>10</v>
      </c>
      <c r="B23" s="61" t="s">
        <v>12</v>
      </c>
      <c r="C23" s="62">
        <f>INDEX('TX RECOURS DEP'!$A$1:$Z$300,MATCH('Taux de recours 2012-2018 - DEP'!$C$9&amp;"_"&amp;$A23,'TX RECOURS DEP'!$A:$A,0),MATCH("TX_"&amp;C$13,'TX RECOURS DEP'!$1:$1,0))</f>
        <v>7.824243895118781E-3</v>
      </c>
      <c r="D23" s="63">
        <f>INDEX('TX RECOURS DEP'!$A$1:$Z$300,MATCH('Taux de recours 2012-2018 - DEP'!$C$9&amp;"_"&amp;$A23,'TX RECOURS DEP'!$A:$A,0),MATCH("TX_"&amp;D$13,'TX RECOURS DEP'!$1:$1,0))</f>
        <v>6.5573372540116215E-3</v>
      </c>
      <c r="E23" s="63">
        <f>INDEX('TX RECOURS DEP'!$A$1:$Z$300,MATCH('Taux de recours 2012-2018 - DEP'!$C$9&amp;"_"&amp;$A23,'TX RECOURS DEP'!$A:$A,0),MATCH("TX_"&amp;E$13,'TX RECOURS DEP'!$1:$1,0))</f>
        <v>8.4813434210601474E-3</v>
      </c>
      <c r="F23" s="63">
        <f>INDEX('TX RECOURS DEP'!$A$1:$Z$300,MATCH('Taux de recours 2012-2018 - DEP'!$C$9&amp;"_"&amp;$A23,'TX RECOURS DEP'!$A:$A,0),MATCH("TX_"&amp;F$13,'TX RECOURS DEP'!$1:$1,0))</f>
        <v>1.2528307031968704E-2</v>
      </c>
      <c r="G23" s="63">
        <f>INDEX('TX RECOURS DEP'!$A$1:$Z$300,MATCH('Taux de recours 2012-2018 - DEP'!$C$9&amp;"_"&amp;$A23,'TX RECOURS DEP'!$A:$A,0),MATCH("TX_"&amp;G$13,'TX RECOURS DEP'!$1:$1,0))</f>
        <v>1.2984801655489217E-2</v>
      </c>
      <c r="H23" s="63">
        <f>INDEX('TX RECOURS DEP'!$A$1:$Z$300,MATCH('Taux de recours 2012-2018 - DEP'!$C$9&amp;"_"&amp;$A23,'TX RECOURS DEP'!$A:$A,0),MATCH("TX_"&amp;H$13,'TX RECOURS DEP'!$1:$1,0))</f>
        <v>8.627252230751014E-3</v>
      </c>
      <c r="I23" s="64">
        <f>INDEX('TX RECOURS DEP'!$A$1:$Z$300,MATCH('Taux de recours 2012-2018 - DEP'!$C$9&amp;"_"&amp;$A23,'TX RECOURS DEP'!$A:$A,0),MATCH("TX_"&amp;I$13,'TX RECOURS DEP'!$1:$1,0))</f>
        <v>9.7840637683479208E-3</v>
      </c>
      <c r="J23" s="65" t="str">
        <f t="shared" si="0"/>
        <v>-0,3 pt(s)</v>
      </c>
    </row>
    <row r="24" spans="1:10" ht="15" thickBot="1" x14ac:dyDescent="0.4">
      <c r="B24" s="66" t="s">
        <v>272</v>
      </c>
      <c r="C24" s="67">
        <f>INDEX('TX RECOURS DEP'!$A$1:$Z$300,MATCH('Taux de recours 2012-2018 - DEP'!$C$9&amp;"_Tous secteurs",'TX RECOURS DEP'!$A:$A,0),MATCH("TX_"&amp;C$13,'TX RECOURS DEP'!$1:$1,0))</f>
        <v>2.5169E-2</v>
      </c>
      <c r="D24" s="68">
        <f>INDEX('TX RECOURS DEP'!$A$1:$Z$300,MATCH('Taux de recours 2012-2018 - DEP'!$C$9&amp;"_Tous secteurs",'TX RECOURS DEP'!$A:$A,0),MATCH("TX_"&amp;D$13,'TX RECOURS DEP'!$1:$1,0))</f>
        <v>2.5329999999999998E-2</v>
      </c>
      <c r="E24" s="68">
        <f>INDEX('TX RECOURS DEP'!$A$1:$Z$300,MATCH('Taux de recours 2012-2018 - DEP'!$C$9&amp;"_Tous secteurs",'TX RECOURS DEP'!$A:$A,0),MATCH("TX_"&amp;E$13,'TX RECOURS DEP'!$1:$1,0))</f>
        <v>2.8299000000000001E-2</v>
      </c>
      <c r="F24" s="68">
        <f>INDEX('TX RECOURS DEP'!$A$1:$Z$300,MATCH('Taux de recours 2012-2018 - DEP'!$C$9&amp;"_Tous secteurs",'TX RECOURS DEP'!$A:$A,0),MATCH("TX_"&amp;F$13,'TX RECOURS DEP'!$1:$1,0))</f>
        <v>2.8150999999999999E-2</v>
      </c>
      <c r="G24" s="68">
        <f>INDEX('TX RECOURS DEP'!$A$1:$Z$300,MATCH('Taux de recours 2012-2018 - DEP'!$C$9&amp;"_Tous secteurs",'TX RECOURS DEP'!$A:$A,0),MATCH("TX_"&amp;G$13,'TX RECOURS DEP'!$1:$1,0))</f>
        <v>3.1934999999999998E-2</v>
      </c>
      <c r="H24" s="68">
        <f>INDEX('TX RECOURS DEP'!$A$1:$Z$300,MATCH('Taux de recours 2012-2018 - DEP'!$C$9&amp;"_Tous secteurs",'TX RECOURS DEP'!$A:$A,0),MATCH("TX_"&amp;H$13,'TX RECOURS DEP'!$1:$1,0))</f>
        <v>3.2486000000000001E-2</v>
      </c>
      <c r="I24" s="69">
        <f>INDEX('TX RECOURS DEP'!$A$1:$Z$300,MATCH('Taux de recours 2012-2018 - DEP'!$C$9&amp;"_Tous secteurs",'TX RECOURS DEP'!$A:$A,0),MATCH("TX_"&amp;I$13,'TX RECOURS DEP'!$1:$1,0))</f>
        <v>3.2955999999999999E-2</v>
      </c>
      <c r="J24" s="70" t="str">
        <f t="shared" si="0"/>
        <v>+ 0,1 pt(s)</v>
      </c>
    </row>
    <row r="25" spans="1:10" ht="15" thickBot="1" x14ac:dyDescent="0.4">
      <c r="B25" s="66" t="s">
        <v>63</v>
      </c>
      <c r="C25" s="67">
        <v>2.6828999999999999E-2</v>
      </c>
      <c r="D25" s="68">
        <v>2.6211999999999999E-2</v>
      </c>
      <c r="E25" s="68">
        <v>2.6813E-2</v>
      </c>
      <c r="F25" s="68">
        <v>2.7885E-2</v>
      </c>
      <c r="G25" s="68">
        <v>3.0276999999999998E-2</v>
      </c>
      <c r="H25" s="68">
        <v>3.5027000000000003E-2</v>
      </c>
      <c r="I25" s="69">
        <v>3.7032000000000002E-2</v>
      </c>
      <c r="J25" s="70" t="str">
        <f>IF(OR(I25="S",G25="S")," ",IF(I25&gt;G25,"+ "&amp;ROUND(100*(I25-G25),1)&amp;" pt(s)",ROUND(100*(I25-G25),1)&amp;" pt(s)"))</f>
        <v>+ 0,7 pt(s)</v>
      </c>
    </row>
    <row r="26" spans="1:10" x14ac:dyDescent="0.35">
      <c r="B26" s="8" t="s">
        <v>242</v>
      </c>
    </row>
    <row r="27" spans="1:10" x14ac:dyDescent="0.35">
      <c r="B27" s="8" t="s">
        <v>243</v>
      </c>
    </row>
    <row r="28" spans="1:10" x14ac:dyDescent="0.35">
      <c r="B28" s="8" t="s">
        <v>244</v>
      </c>
    </row>
    <row r="29" spans="1:10" x14ac:dyDescent="0.35">
      <c r="B29" s="8" t="s">
        <v>46</v>
      </c>
      <c r="C29" s="71"/>
    </row>
    <row r="30" spans="1:10" x14ac:dyDescent="0.35">
      <c r="C30" s="71"/>
    </row>
  </sheetData>
  <mergeCells count="3">
    <mergeCell ref="C1:H1"/>
    <mergeCell ref="B12:B13"/>
    <mergeCell ref="C12:J12"/>
  </mergeCells>
  <pageMargins left="0.25" right="0.25" top="0.75" bottom="0.75" header="0.3" footer="0.3"/>
  <pageSetup paperSize="9" scale="8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1</xdr:col>
                    <xdr:colOff>2114550</xdr:colOff>
                    <xdr:row>7</xdr:row>
                    <xdr:rowOff>247650</xdr:rowOff>
                  </from>
                  <to>
                    <xdr:col>2</xdr:col>
                    <xdr:colOff>254000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workbookViewId="0">
      <selection activeCell="A9" sqref="A9"/>
    </sheetView>
  </sheetViews>
  <sheetFormatPr baseColWidth="10" defaultRowHeight="14.5" x14ac:dyDescent="0.35"/>
  <cols>
    <col min="1" max="1" width="8.26953125" customWidth="1"/>
    <col min="2" max="2" width="78.453125" customWidth="1"/>
    <col min="4" max="4" width="13.54296875" customWidth="1"/>
    <col min="11" max="11" width="7.7265625" customWidth="1"/>
  </cols>
  <sheetData>
    <row r="1" spans="1:10" ht="24" thickBot="1" x14ac:dyDescent="0.4">
      <c r="C1" s="72" t="s">
        <v>29</v>
      </c>
      <c r="D1" s="80"/>
      <c r="E1" s="80"/>
      <c r="F1" s="80"/>
      <c r="G1" s="80"/>
      <c r="H1" s="73"/>
    </row>
    <row r="6" spans="1:10" x14ac:dyDescent="0.35">
      <c r="B6" s="3" t="s">
        <v>47</v>
      </c>
    </row>
    <row r="7" spans="1:10" ht="15" x14ac:dyDescent="0.25">
      <c r="B7" s="3"/>
    </row>
    <row r="8" spans="1:10" ht="21" customHeight="1" x14ac:dyDescent="0.35">
      <c r="B8" s="7" t="s">
        <v>44</v>
      </c>
    </row>
    <row r="9" spans="1:10" ht="15" x14ac:dyDescent="0.25">
      <c r="B9" s="4">
        <v>1</v>
      </c>
      <c r="C9" t="str">
        <f>'Taux de recours 2012-2018 - DEP'!C9</f>
        <v>03</v>
      </c>
      <c r="D9" s="5"/>
      <c r="E9" s="5"/>
    </row>
    <row r="10" spans="1:10" ht="15.75" thickBot="1" x14ac:dyDescent="0.3">
      <c r="B10" s="3"/>
    </row>
    <row r="11" spans="1:10" ht="15" customHeight="1" thickBot="1" x14ac:dyDescent="0.4">
      <c r="B11" s="81" t="s">
        <v>30</v>
      </c>
      <c r="C11" s="89" t="str">
        <f>INDEX(PDC!A1:B13,MATCH('Catégories socioprof - DEP'!C9,PDC!A1:A13,0),2)&amp;" - Effectif intérimaire"</f>
        <v>Allier - Effectif intérimaire</v>
      </c>
      <c r="D11" s="90"/>
      <c r="E11" s="90"/>
      <c r="F11" s="90"/>
      <c r="G11" s="90"/>
      <c r="H11" s="90"/>
      <c r="I11" s="90"/>
      <c r="J11" s="91"/>
    </row>
    <row r="12" spans="1:10" x14ac:dyDescent="0.35">
      <c r="B12" s="88"/>
      <c r="C12" s="92">
        <v>2018</v>
      </c>
      <c r="D12" s="93"/>
      <c r="E12" s="93"/>
      <c r="F12" s="93"/>
      <c r="G12" s="93"/>
      <c r="H12" s="93"/>
      <c r="I12" s="93"/>
      <c r="J12" s="94"/>
    </row>
    <row r="13" spans="1:10" ht="33" customHeight="1" x14ac:dyDescent="0.35">
      <c r="B13" s="82"/>
      <c r="C13" s="12" t="s">
        <v>48</v>
      </c>
      <c r="D13" s="13" t="s">
        <v>49</v>
      </c>
      <c r="E13" s="13" t="s">
        <v>50</v>
      </c>
      <c r="F13" s="13" t="s">
        <v>51</v>
      </c>
      <c r="G13" s="13" t="s">
        <v>52</v>
      </c>
      <c r="H13" s="13" t="s">
        <v>53</v>
      </c>
      <c r="I13" s="13" t="s">
        <v>232</v>
      </c>
      <c r="J13" s="14" t="s">
        <v>233</v>
      </c>
    </row>
    <row r="14" spans="1:10" ht="15" customHeight="1" x14ac:dyDescent="0.35">
      <c r="A14" s="6"/>
      <c r="B14" s="29" t="s">
        <v>3</v>
      </c>
      <c r="C14" s="30">
        <f>IF($J14=0," ",IF(OR(INDEX('PCS DEP'!$A$1:$J$300,MATCH('Catégories socioprof - DEP'!$C$9&amp;"_"&amp;$B14,'PCS DEP'!$A:$A,0),MATCH(C$13,'PCS DEP'!$1:$1,0))="nc",$J14="nc"),"nc",INDEX('PCS DEP'!$A$1:$J$300,MATCH('Catégories socioprof - DEP'!$C$9&amp;"_"&amp;$B14,'PCS DEP'!$A:$A,0),MATCH(C$13,'PCS DEP'!$1:$1,0))/$J14))</f>
        <v>0</v>
      </c>
      <c r="D14" s="9">
        <f>IF($J14=0," ",IF(OR(INDEX('PCS DEP'!$A$1:$J$300,MATCH('Catégories socioprof - DEP'!$C$9&amp;"_"&amp;$B14,'PCS DEP'!$A:$A,0),MATCH(D$13,'PCS DEP'!$1:$1,0))="nc",$J14="nc"),"nc",INDEX('PCS DEP'!$A$1:$J$300,MATCH('Catégories socioprof - DEP'!$C$9&amp;"_"&amp;$B14,'PCS DEP'!$A:$A,0),MATCH(D$13,'PCS DEP'!$1:$1,0))/$J14))</f>
        <v>1.0013351134846461E-3</v>
      </c>
      <c r="E14" s="9" t="str">
        <f>IF($J14=0," ",IF(OR(INDEX('PCS DEP'!$A$1:$J$300,MATCH('Catégories socioprof - DEP'!$C$9&amp;"_"&amp;$B14,'PCS DEP'!$A:$A,0),MATCH(E$13,'PCS DEP'!$1:$1,0))="nc",$J14="nc"),"nc",INDEX('PCS DEP'!$A$1:$J$300,MATCH('Catégories socioprof - DEP'!$C$9&amp;"_"&amp;$B14,'PCS DEP'!$A:$A,0),MATCH(E$13,'PCS DEP'!$1:$1,0))/$J14))</f>
        <v>nc</v>
      </c>
      <c r="F14" s="9">
        <f>IF($J14=0," ",IF(OR(INDEX('PCS DEP'!$A$1:$J$300,MATCH('Catégories socioprof - DEP'!$C$9&amp;"_"&amp;$B14,'PCS DEP'!$A:$A,0),MATCH(F$13,'PCS DEP'!$1:$1,0))="nc",$J14="nc"),"nc",INDEX('PCS DEP'!$A$1:$J$300,MATCH('Catégories socioprof - DEP'!$C$9&amp;"_"&amp;$B14,'PCS DEP'!$A:$A,0),MATCH(F$13,'PCS DEP'!$1:$1,0))/$J14))</f>
        <v>0.20026702269692923</v>
      </c>
      <c r="G14" s="9">
        <f>IF($J14=0," ",IF(OR(INDEX('PCS DEP'!$A$1:$J$300,MATCH('Catégories socioprof - DEP'!$C$9&amp;"_"&amp;$B14,'PCS DEP'!$A:$A,0),MATCH(G$13,'PCS DEP'!$1:$1,0))="nc",$J14="nc"),"nc",INDEX('PCS DEP'!$A$1:$J$300,MATCH('Catégories socioprof - DEP'!$C$9&amp;"_"&amp;$B14,'PCS DEP'!$A:$A,0),MATCH(G$13,'PCS DEP'!$1:$1,0))/$J14))</f>
        <v>0.76168224299065423</v>
      </c>
      <c r="H14" s="33">
        <f>IF($J14=0," ",IF(OR(INDEX('PCS DEP'!$A$1:$J$300,MATCH('Catégories socioprof - DEP'!$C$9&amp;"_"&amp;$B14,'PCS DEP'!$A:$A,0),MATCH(H$13,'PCS DEP'!$1:$1,0))="nc",$J14="nc"),"nc",INDEX('PCS DEP'!$A$1:$J$300,MATCH('Catégories socioprof - DEP'!$C$9&amp;"_"&amp;$B14,'PCS DEP'!$A:$A,0),MATCH(H$13,'PCS DEP'!$1:$1,0))/$J14))</f>
        <v>0</v>
      </c>
      <c r="I14" s="46">
        <v>1</v>
      </c>
      <c r="J14" s="37">
        <f>INDEX('PCS DEP'!$A$1:$J$300,MATCH('Catégories socioprof - DEP'!$C$9&amp;"_"&amp;$B14,'PCS DEP'!$A:$A,0),MATCH(J$13,'PCS DEP'!$1:$1,0))</f>
        <v>29.96</v>
      </c>
    </row>
    <row r="15" spans="1:10" ht="15" customHeight="1" x14ac:dyDescent="0.35">
      <c r="A15" s="6"/>
      <c r="B15" s="19" t="s">
        <v>55</v>
      </c>
      <c r="C15" s="30" t="str">
        <f>IF($J15=0," ",IF(OR(INDEX('PCS DEP'!$A$1:$J$300,MATCH('Catégories socioprof - DEP'!$C$9&amp;"_"&amp;$B15,'PCS DEP'!$A:$A,0),MATCH(C$13,'PCS DEP'!$1:$1,0))="nc",$J15="nc"),"nc",INDEX('PCS DEP'!$A$1:$J$300,MATCH('Catégories socioprof - DEP'!$C$9&amp;"_"&amp;$B15,'PCS DEP'!$A:$A,0),MATCH(C$13,'PCS DEP'!$1:$1,0))/$J15))</f>
        <v>nc</v>
      </c>
      <c r="D15" s="9" t="str">
        <f>IF($J15=0," ",IF(OR(INDEX('PCS DEP'!$A$1:$J$300,MATCH('Catégories socioprof - DEP'!$C$9&amp;"_"&amp;$B15,'PCS DEP'!$A:$A,0),MATCH(D$13,'PCS DEP'!$1:$1,0))="nc",$J15="nc"),"nc",INDEX('PCS DEP'!$A$1:$J$300,MATCH('Catégories socioprof - DEP'!$C$9&amp;"_"&amp;$B15,'PCS DEP'!$A:$A,0),MATCH(D$13,'PCS DEP'!$1:$1,0))/$J15))</f>
        <v>nc</v>
      </c>
      <c r="E15" s="9">
        <f>IF($J15=0," ",IF(OR(INDEX('PCS DEP'!$A$1:$J$300,MATCH('Catégories socioprof - DEP'!$C$9&amp;"_"&amp;$B15,'PCS DEP'!$A:$A,0),MATCH(E$13,'PCS DEP'!$1:$1,0))="nc",$J15="nc"),"nc",INDEX('PCS DEP'!$A$1:$J$300,MATCH('Catégories socioprof - DEP'!$C$9&amp;"_"&amp;$B15,'PCS DEP'!$A:$A,0),MATCH(E$13,'PCS DEP'!$1:$1,0))/$J15))</f>
        <v>0.11441647597254005</v>
      </c>
      <c r="F15" s="9">
        <f>IF($J15=0," ",IF(OR(INDEX('PCS DEP'!$A$1:$J$300,MATCH('Catégories socioprof - DEP'!$C$9&amp;"_"&amp;$B15,'PCS DEP'!$A:$A,0),MATCH(F$13,'PCS DEP'!$1:$1,0))="nc",$J15="nc"),"nc",INDEX('PCS DEP'!$A$1:$J$300,MATCH('Catégories socioprof - DEP'!$C$9&amp;"_"&amp;$B15,'PCS DEP'!$A:$A,0),MATCH(F$13,'PCS DEP'!$1:$1,0))/$J15))</f>
        <v>0.38713151164355908</v>
      </c>
      <c r="G15" s="9">
        <f>IF($J15=0," ",IF(OR(INDEX('PCS DEP'!$A$1:$J$300,MATCH('Catégories socioprof - DEP'!$C$9&amp;"_"&amp;$B15,'PCS DEP'!$A:$A,0),MATCH(G$13,'PCS DEP'!$1:$1,0))="nc",$J15="nc"),"nc",INDEX('PCS DEP'!$A$1:$J$300,MATCH('Catégories socioprof - DEP'!$C$9&amp;"_"&amp;$B15,'PCS DEP'!$A:$A,0),MATCH(G$13,'PCS DEP'!$1:$1,0))/$J15))</f>
        <v>0.4456858258177413</v>
      </c>
      <c r="H15" s="33">
        <f>IF($J15=0," ",IF(OR(INDEX('PCS DEP'!$A$1:$J$300,MATCH('Catégories socioprof - DEP'!$C$9&amp;"_"&amp;$B15,'PCS DEP'!$A:$A,0),MATCH(H$13,'PCS DEP'!$1:$1,0))="nc",$J15="nc"),"nc",INDEX('PCS DEP'!$A$1:$J$300,MATCH('Catégories socioprof - DEP'!$C$9&amp;"_"&amp;$B15,'PCS DEP'!$A:$A,0),MATCH(H$13,'PCS DEP'!$1:$1,0))/$J15))</f>
        <v>0</v>
      </c>
      <c r="I15" s="46">
        <v>1</v>
      </c>
      <c r="J15" s="37">
        <f>INDEX('PCS DEP'!$A$1:$J$300,MATCH('Catégories socioprof - DEP'!$C$9&amp;"_"&amp;$B15,'PCS DEP'!$A:$A,0),MATCH(J$13,'PCS DEP'!$1:$1,0))</f>
        <v>74.289999999999992</v>
      </c>
    </row>
    <row r="16" spans="1:10" ht="15" customHeight="1" x14ac:dyDescent="0.35">
      <c r="A16" s="6"/>
      <c r="B16" s="19" t="s">
        <v>54</v>
      </c>
      <c r="C16" s="30">
        <f>IF($J16=0," ",IF(OR(INDEX('PCS DEP'!$A$1:$J$300,MATCH('Catégories socioprof - DEP'!$C$9&amp;"_"&amp;$B16,'PCS DEP'!$A:$A,0),MATCH(C$13,'PCS DEP'!$1:$1,0))="nc",$J16="nc"),"nc",INDEX('PCS DEP'!$A$1:$J$300,MATCH('Catégories socioprof - DEP'!$C$9&amp;"_"&amp;$B16,'PCS DEP'!$A:$A,0),MATCH(C$13,'PCS DEP'!$1:$1,0))/$J16))</f>
        <v>3.189284005740711E-4</v>
      </c>
      <c r="D16" s="9">
        <f>IF($J16=0," ",IF(OR(INDEX('PCS DEP'!$A$1:$J$300,MATCH('Catégories socioprof - DEP'!$C$9&amp;"_"&amp;$B16,'PCS DEP'!$A:$A,0),MATCH(D$13,'PCS DEP'!$1:$1,0))="nc",$J16="nc"),"nc",INDEX('PCS DEP'!$A$1:$J$300,MATCH('Catégories socioprof - DEP'!$C$9&amp;"_"&amp;$B16,'PCS DEP'!$A:$A,0),MATCH(D$13,'PCS DEP'!$1:$1,0))/$J16))</f>
        <v>6.5619518418115141E-2</v>
      </c>
      <c r="E16" s="9">
        <f>IF($J16=0," ",IF(OR(INDEX('PCS DEP'!$A$1:$J$300,MATCH('Catégories socioprof - DEP'!$C$9&amp;"_"&amp;$B16,'PCS DEP'!$A:$A,0),MATCH(E$13,'PCS DEP'!$1:$1,0))="nc",$J16="nc"),"nc",INDEX('PCS DEP'!$A$1:$J$300,MATCH('Catégories socioprof - DEP'!$C$9&amp;"_"&amp;$B16,'PCS DEP'!$A:$A,0),MATCH(E$13,'PCS DEP'!$1:$1,0))/$J16))</f>
        <v>4.5845957582522724E-2</v>
      </c>
      <c r="F16" s="9">
        <f>IF($J16=0," ",IF(OR(INDEX('PCS DEP'!$A$1:$J$300,MATCH('Catégories socioprof - DEP'!$C$9&amp;"_"&amp;$B16,'PCS DEP'!$A:$A,0),MATCH(F$13,'PCS DEP'!$1:$1,0))="nc",$J16="nc"),"nc",INDEX('PCS DEP'!$A$1:$J$300,MATCH('Catégories socioprof - DEP'!$C$9&amp;"_"&amp;$B16,'PCS DEP'!$A:$A,0),MATCH(F$13,'PCS DEP'!$1:$1,0))/$J16))</f>
        <v>0.34145271886461492</v>
      </c>
      <c r="G16" s="9">
        <f>IF($J16=0," ",IF(OR(INDEX('PCS DEP'!$A$1:$J$300,MATCH('Catégories socioprof - DEP'!$C$9&amp;"_"&amp;$B16,'PCS DEP'!$A:$A,0),MATCH(G$13,'PCS DEP'!$1:$1,0))="nc",$J16="nc"),"nc",INDEX('PCS DEP'!$A$1:$J$300,MATCH('Catégories socioprof - DEP'!$C$9&amp;"_"&amp;$B16,'PCS DEP'!$A:$A,0),MATCH(G$13,'PCS DEP'!$1:$1,0))/$J16))</f>
        <v>0.54676287673417323</v>
      </c>
      <c r="H16" s="44">
        <f>IF($J16=0," ",IF(OR(INDEX('PCS DEP'!$A$1:$J$300,MATCH('Catégories socioprof - DEP'!$C$9&amp;"_"&amp;$B16,'PCS DEP'!$A:$A,0),MATCH(H$13,'PCS DEP'!$1:$1,0))="nc",$J16="nc"),"nc",INDEX('PCS DEP'!$A$1:$J$300,MATCH('Catégories socioprof - DEP'!$C$9&amp;"_"&amp;$B16,'PCS DEP'!$A:$A,0),MATCH(H$13,'PCS DEP'!$1:$1,0))/$J16))</f>
        <v>0</v>
      </c>
      <c r="I16" s="45">
        <v>1</v>
      </c>
      <c r="J16" s="37">
        <f>INDEX('PCS DEP'!$A$1:$J$300,MATCH('Catégories socioprof - DEP'!$C$9&amp;"_"&amp;$B16,'PCS DEP'!$A:$A,0),MATCH(J$13,'PCS DEP'!$1:$1,0))</f>
        <v>250.84</v>
      </c>
    </row>
    <row r="17" spans="1:13" ht="15" customHeight="1" x14ac:dyDescent="0.35">
      <c r="A17" s="6"/>
      <c r="B17" s="19" t="s">
        <v>56</v>
      </c>
      <c r="C17" s="30" t="str">
        <f>IF($J17=0," ",IF(OR(INDEX('PCS DEP'!$A$1:$J$300,MATCH('Catégories socioprof - DEP'!$C$9&amp;"_"&amp;$B17,'PCS DEP'!$A:$A,0),MATCH(C$13,'PCS DEP'!$1:$1,0))="nc",$J17="nc"),"nc",INDEX('PCS DEP'!$A$1:$J$300,MATCH('Catégories socioprof - DEP'!$C$9&amp;"_"&amp;$B17,'PCS DEP'!$A:$A,0),MATCH(C$13,'PCS DEP'!$1:$1,0))/$J17))</f>
        <v xml:space="preserve"> </v>
      </c>
      <c r="D17" s="36" t="str">
        <f>IF($J17=0," ",IF(OR(INDEX('PCS DEP'!$A$1:$J$300,MATCH('Catégories socioprof - DEP'!$C$9&amp;"_"&amp;$B17,'PCS DEP'!$A:$A,0),MATCH(D$13,'PCS DEP'!$1:$1,0))="nc",$J17="nc"),"nc",INDEX('PCS DEP'!$A$1:$J$300,MATCH('Catégories socioprof - DEP'!$C$9&amp;"_"&amp;$B17,'PCS DEP'!$A:$A,0),MATCH(D$13,'PCS DEP'!$1:$1,0))/$J17))</f>
        <v xml:space="preserve"> </v>
      </c>
      <c r="E17" s="9" t="str">
        <f>IF($J17=0," ",IF(OR(INDEX('PCS DEP'!$A$1:$J$300,MATCH('Catégories socioprof - DEP'!$C$9&amp;"_"&amp;$B17,'PCS DEP'!$A:$A,0),MATCH(E$13,'PCS DEP'!$1:$1,0))="nc",$J17="nc"),"nc",INDEX('PCS DEP'!$A$1:$J$300,MATCH('Catégories socioprof - DEP'!$C$9&amp;"_"&amp;$B17,'PCS DEP'!$A:$A,0),MATCH(E$13,'PCS DEP'!$1:$1,0))/$J17))</f>
        <v xml:space="preserve"> </v>
      </c>
      <c r="F17" s="9" t="str">
        <f>IF($J17=0," ",IF(OR(INDEX('PCS DEP'!$A$1:$J$300,MATCH('Catégories socioprof - DEP'!$C$9&amp;"_"&amp;$B17,'PCS DEP'!$A:$A,0),MATCH(F$13,'PCS DEP'!$1:$1,0))="nc",$J17="nc"),"nc",INDEX('PCS DEP'!$A$1:$J$300,MATCH('Catégories socioprof - DEP'!$C$9&amp;"_"&amp;$B17,'PCS DEP'!$A:$A,0),MATCH(F$13,'PCS DEP'!$1:$1,0))/$J17))</f>
        <v xml:space="preserve"> </v>
      </c>
      <c r="G17" s="9" t="str">
        <f>IF($J17=0," ",IF(OR(INDEX('PCS DEP'!$A$1:$J$300,MATCH('Catégories socioprof - DEP'!$C$9&amp;"_"&amp;$B17,'PCS DEP'!$A:$A,0),MATCH(G$13,'PCS DEP'!$1:$1,0))="nc",$J17="nc"),"nc",INDEX('PCS DEP'!$A$1:$J$300,MATCH('Catégories socioprof - DEP'!$C$9&amp;"_"&amp;$B17,'PCS DEP'!$A:$A,0),MATCH(G$13,'PCS DEP'!$1:$1,0))/$J17))</f>
        <v xml:space="preserve"> </v>
      </c>
      <c r="H17" s="44" t="str">
        <f>IF($J17=0," ",IF(OR(INDEX('PCS DEP'!$A$1:$J$300,MATCH('Catégories socioprof - DEP'!$C$9&amp;"_"&amp;$B17,'PCS DEP'!$A:$A,0),MATCH(H$13,'PCS DEP'!$1:$1,0))="nc",$J17="nc"),"nc",INDEX('PCS DEP'!$A$1:$J$300,MATCH('Catégories socioprof - DEP'!$C$9&amp;"_"&amp;$B17,'PCS DEP'!$A:$A,0),MATCH(H$13,'PCS DEP'!$1:$1,0))/$J17))</f>
        <v xml:space="preserve"> </v>
      </c>
      <c r="I17" s="45" t="str">
        <f>IF(OR(C9="69",C9="01"),"              100%"," ")</f>
        <v xml:space="preserve"> </v>
      </c>
      <c r="J17" s="37">
        <f>INDEX('PCS DEP'!$A$1:$J$300,MATCH('Catégories socioprof - DEP'!$C$9&amp;"_"&amp;$B17,'PCS DEP'!$A:$A,0),MATCH(J$13,'PCS DEP'!$1:$1,0))</f>
        <v>0</v>
      </c>
      <c r="L17" s="86" t="s">
        <v>58</v>
      </c>
      <c r="M17" s="87"/>
    </row>
    <row r="18" spans="1:13" ht="15" customHeight="1" x14ac:dyDescent="0.35">
      <c r="A18" s="6"/>
      <c r="B18" s="19" t="s">
        <v>4</v>
      </c>
      <c r="C18" s="30" t="str">
        <f>IF($J18=0," ",IF(OR(INDEX('PCS DEP'!$A$1:$J$300,MATCH('Catégories socioprof - DEP'!$C$9&amp;"_"&amp;$B18,'PCS DEP'!$A:$A,0),MATCH(C$13,'PCS DEP'!$1:$1,0))="nc",$J18="nc"),"nc",INDEX('PCS DEP'!$A$1:$J$300,MATCH('Catégories socioprof - DEP'!$C$9&amp;"_"&amp;$B18,'PCS DEP'!$A:$A,0),MATCH(C$13,'PCS DEP'!$1:$1,0))/$J18))</f>
        <v>nc</v>
      </c>
      <c r="D18" s="9">
        <f>IF($J18=0," ",IF(OR(INDEX('PCS DEP'!$A$1:$J$300,MATCH('Catégories socioprof - DEP'!$C$9&amp;"_"&amp;$B18,'PCS DEP'!$A:$A,0),MATCH(D$13,'PCS DEP'!$1:$1,0))="nc",$J18="nc"),"nc",INDEX('PCS DEP'!$A$1:$J$300,MATCH('Catégories socioprof - DEP'!$C$9&amp;"_"&amp;$B18,'PCS DEP'!$A:$A,0),MATCH(D$13,'PCS DEP'!$1:$1,0))/$J18))</f>
        <v>8.8269786333342856E-2</v>
      </c>
      <c r="E18" s="9">
        <f>IF($J18=0," ",IF(OR(INDEX('PCS DEP'!$A$1:$J$300,MATCH('Catégories socioprof - DEP'!$C$9&amp;"_"&amp;$B18,'PCS DEP'!$A:$A,0),MATCH(E$13,'PCS DEP'!$1:$1,0))="nc",$J18="nc"),"nc",INDEX('PCS DEP'!$A$1:$J$300,MATCH('Catégories socioprof - DEP'!$C$9&amp;"_"&amp;$B18,'PCS DEP'!$A:$A,0),MATCH(E$13,'PCS DEP'!$1:$1,0))/$J18))</f>
        <v>2.0909012900088668E-2</v>
      </c>
      <c r="F18" s="9">
        <f>IF($J18=0," ",IF(OR(INDEX('PCS DEP'!$A$1:$J$300,MATCH('Catégories socioprof - DEP'!$C$9&amp;"_"&amp;$B18,'PCS DEP'!$A:$A,0),MATCH(F$13,'PCS DEP'!$1:$1,0))="nc",$J18="nc"),"nc",INDEX('PCS DEP'!$A$1:$J$300,MATCH('Catégories socioprof - DEP'!$C$9&amp;"_"&amp;$B18,'PCS DEP'!$A:$A,0),MATCH(F$13,'PCS DEP'!$1:$1,0))/$J18))</f>
        <v>0.57509796630531163</v>
      </c>
      <c r="G18" s="9">
        <f>IF($J18=0," ",IF(OR(INDEX('PCS DEP'!$A$1:$J$300,MATCH('Catégories socioprof - DEP'!$C$9&amp;"_"&amp;$B18,'PCS DEP'!$A:$A,0),MATCH(G$13,'PCS DEP'!$1:$1,0))="nc",$J18="nc"),"nc",INDEX('PCS DEP'!$A$1:$J$300,MATCH('Catégories socioprof - DEP'!$C$9&amp;"_"&amp;$B18,'PCS DEP'!$A:$A,0),MATCH(G$13,'PCS DEP'!$1:$1,0))/$J18))</f>
        <v>0.29964817939990274</v>
      </c>
      <c r="H18" s="44" t="str">
        <f>IF($J18=0," ",IF(OR(INDEX('PCS DEP'!$A$1:$J$300,MATCH('Catégories socioprof - DEP'!$C$9&amp;"_"&amp;$B18,'PCS DEP'!$A:$A,0),MATCH(H$13,'PCS DEP'!$1:$1,0))="nc",$J18="nc"),"nc",INDEX('PCS DEP'!$A$1:$J$300,MATCH('Catégories socioprof - DEP'!$C$9&amp;"_"&amp;$B18,'PCS DEP'!$A:$A,0),MATCH(H$13,'PCS DEP'!$1:$1,0))/$J18))</f>
        <v>nc</v>
      </c>
      <c r="I18" s="45">
        <v>1</v>
      </c>
      <c r="J18" s="37">
        <f>INDEX('PCS DEP'!$A$1:$J$300,MATCH('Catégories socioprof - DEP'!$C$9&amp;"_"&amp;$B18,'PCS DEP'!$A:$A,0),MATCH(J$13,'PCS DEP'!$1:$1,0))</f>
        <v>349.61</v>
      </c>
    </row>
    <row r="19" spans="1:13" ht="15" customHeight="1" x14ac:dyDescent="0.35">
      <c r="A19" s="6"/>
      <c r="B19" s="19" t="s">
        <v>5</v>
      </c>
      <c r="C19" s="30" t="str">
        <f>IF($J19=0," ",IF(OR(INDEX('PCS DEP'!$A$1:$J$300,MATCH('Catégories socioprof - DEP'!$C$9&amp;"_"&amp;$B19,'PCS DEP'!$A:$A,0),MATCH(C$13,'PCS DEP'!$1:$1,0))="nc",$J19="nc"),"nc",INDEX('PCS DEP'!$A$1:$J$300,MATCH('Catégories socioprof - DEP'!$C$9&amp;"_"&amp;$B19,'PCS DEP'!$A:$A,0),MATCH(C$13,'PCS DEP'!$1:$1,0))/$J19))</f>
        <v>nc</v>
      </c>
      <c r="D19" s="9">
        <f>IF($J19=0," ",IF(OR(INDEX('PCS DEP'!$A$1:$J$300,MATCH('Catégories socioprof - DEP'!$C$9&amp;"_"&amp;$B19,'PCS DEP'!$A:$A,0),MATCH(D$13,'PCS DEP'!$1:$1,0))="nc",$J19="nc"),"nc",INDEX('PCS DEP'!$A$1:$J$300,MATCH('Catégories socioprof - DEP'!$C$9&amp;"_"&amp;$B19,'PCS DEP'!$A:$A,0),MATCH(D$13,'PCS DEP'!$1:$1,0))/$J19))</f>
        <v>4.9047724097360093E-2</v>
      </c>
      <c r="E19" s="9" t="str">
        <f>IF($J19=0," ",IF(OR(INDEX('PCS DEP'!$A$1:$J$300,MATCH('Catégories socioprof - DEP'!$C$9&amp;"_"&amp;$B19,'PCS DEP'!$A:$A,0),MATCH(E$13,'PCS DEP'!$1:$1,0))="nc",$J19="nc"),"nc",INDEX('PCS DEP'!$A$1:$J$300,MATCH('Catégories socioprof - DEP'!$C$9&amp;"_"&amp;$B19,'PCS DEP'!$A:$A,0),MATCH(E$13,'PCS DEP'!$1:$1,0))/$J19))</f>
        <v>nc</v>
      </c>
      <c r="F19" s="9">
        <f>IF($J19=0," ",IF(OR(INDEX('PCS DEP'!$A$1:$J$300,MATCH('Catégories socioprof - DEP'!$C$9&amp;"_"&amp;$B19,'PCS DEP'!$A:$A,0),MATCH(F$13,'PCS DEP'!$1:$1,0))="nc",$J19="nc"),"nc",INDEX('PCS DEP'!$A$1:$J$300,MATCH('Catégories socioprof - DEP'!$C$9&amp;"_"&amp;$B19,'PCS DEP'!$A:$A,0),MATCH(F$13,'PCS DEP'!$1:$1,0))/$J19))</f>
        <v>0.65659239649974266</v>
      </c>
      <c r="G19" s="9">
        <f>IF($J19=0," ",IF(OR(INDEX('PCS DEP'!$A$1:$J$300,MATCH('Catégories socioprof - DEP'!$C$9&amp;"_"&amp;$B19,'PCS DEP'!$A:$A,0),MATCH(G$13,'PCS DEP'!$1:$1,0))="nc",$J19="nc"),"nc",INDEX('PCS DEP'!$A$1:$J$300,MATCH('Catégories socioprof - DEP'!$C$9&amp;"_"&amp;$B19,'PCS DEP'!$A:$A,0),MATCH(G$13,'PCS DEP'!$1:$1,0))/$J19))</f>
        <v>0.24950363997352745</v>
      </c>
      <c r="H19" s="33">
        <f>IF($J19=0," ",IF(OR(INDEX('PCS DEP'!$A$1:$J$300,MATCH('Catégories socioprof - DEP'!$C$9&amp;"_"&amp;$B19,'PCS DEP'!$A:$A,0),MATCH(H$13,'PCS DEP'!$1:$1,0))="nc",$J19="nc"),"nc",INDEX('PCS DEP'!$A$1:$J$300,MATCH('Catégories socioprof - DEP'!$C$9&amp;"_"&amp;$B19,'PCS DEP'!$A:$A,0),MATCH(H$13,'PCS DEP'!$1:$1,0))/$J19))</f>
        <v>0</v>
      </c>
      <c r="I19" s="46">
        <v>1</v>
      </c>
      <c r="J19" s="37">
        <f>INDEX('PCS DEP'!$A$1:$J$300,MATCH('Catégories socioprof - DEP'!$C$9&amp;"_"&amp;$B19,'PCS DEP'!$A:$A,0),MATCH(J$13,'PCS DEP'!$1:$1,0))</f>
        <v>135.99</v>
      </c>
      <c r="L19" s="21" t="s">
        <v>59</v>
      </c>
      <c r="M19" s="22"/>
    </row>
    <row r="20" spans="1:13" ht="15" customHeight="1" x14ac:dyDescent="0.25">
      <c r="A20" s="6"/>
      <c r="B20" s="19" t="s">
        <v>6</v>
      </c>
      <c r="C20" s="30">
        <f>IF($J20=0," ",IF(OR(INDEX('PCS DEP'!$A$1:$J$300,MATCH('Catégories socioprof - DEP'!$C$9&amp;"_"&amp;$B20,'PCS DEP'!$A:$A,0),MATCH(C$13,'PCS DEP'!$1:$1,0))="nc",$J20="nc"),"nc",INDEX('PCS DEP'!$A$1:$J$300,MATCH('Catégories socioprof - DEP'!$C$9&amp;"_"&amp;$B20,'PCS DEP'!$A:$A,0),MATCH(C$13,'PCS DEP'!$1:$1,0))/$J20))</f>
        <v>4.5376895152679899E-3</v>
      </c>
      <c r="D20" s="9">
        <f>IF($J20=0," ",IF(OR(INDEX('PCS DEP'!$A$1:$J$300,MATCH('Catégories socioprof - DEP'!$C$9&amp;"_"&amp;$B20,'PCS DEP'!$A:$A,0),MATCH(D$13,'PCS DEP'!$1:$1,0))="nc",$J20="nc"),"nc",INDEX('PCS DEP'!$A$1:$J$300,MATCH('Catégories socioprof - DEP'!$C$9&amp;"_"&amp;$B20,'PCS DEP'!$A:$A,0),MATCH(D$13,'PCS DEP'!$1:$1,0))/$J20))</f>
        <v>4.6586945690084702E-2</v>
      </c>
      <c r="E20" s="9">
        <f>IF($J20=0," ",IF(OR(INDEX('PCS DEP'!$A$1:$J$300,MATCH('Catégories socioprof - DEP'!$C$9&amp;"_"&amp;$B20,'PCS DEP'!$A:$A,0),MATCH(E$13,'PCS DEP'!$1:$1,0))="nc",$J20="nc"),"nc",INDEX('PCS DEP'!$A$1:$J$300,MATCH('Catégories socioprof - DEP'!$C$9&amp;"_"&amp;$B20,'PCS DEP'!$A:$A,0),MATCH(E$13,'PCS DEP'!$1:$1,0))/$J20))</f>
        <v>3.9735924265072241E-2</v>
      </c>
      <c r="F20" s="9">
        <f>IF($J20=0," ",IF(OR(INDEX('PCS DEP'!$A$1:$J$300,MATCH('Catégories socioprof - DEP'!$C$9&amp;"_"&amp;$B20,'PCS DEP'!$A:$A,0),MATCH(F$13,'PCS DEP'!$1:$1,0))="nc",$J20="nc"),"nc",INDEX('PCS DEP'!$A$1:$J$300,MATCH('Catégories socioprof - DEP'!$C$9&amp;"_"&amp;$B20,'PCS DEP'!$A:$A,0),MATCH(F$13,'PCS DEP'!$1:$1,0))/$J20))</f>
        <v>0.32188234038009816</v>
      </c>
      <c r="G20" s="9">
        <f>IF($J20=0," ",IF(OR(INDEX('PCS DEP'!$A$1:$J$300,MATCH('Catégories socioprof - DEP'!$C$9&amp;"_"&amp;$B20,'PCS DEP'!$A:$A,0),MATCH(G$13,'PCS DEP'!$1:$1,0))="nc",$J20="nc"),"nc",INDEX('PCS DEP'!$A$1:$J$300,MATCH('Catégories socioprof - DEP'!$C$9&amp;"_"&amp;$B20,'PCS DEP'!$A:$A,0),MATCH(G$13,'PCS DEP'!$1:$1,0))/$J20))</f>
        <v>0.58725710014947674</v>
      </c>
      <c r="H20" s="33">
        <f>IF($J20=0," ",IF(OR(INDEX('PCS DEP'!$A$1:$J$300,MATCH('Catégories socioprof - DEP'!$C$9&amp;"_"&amp;$B20,'PCS DEP'!$A:$A,0),MATCH(H$13,'PCS DEP'!$1:$1,0))="nc",$J20="nc"),"nc",INDEX('PCS DEP'!$A$1:$J$300,MATCH('Catégories socioprof - DEP'!$C$9&amp;"_"&amp;$B20,'PCS DEP'!$A:$A,0),MATCH(H$13,'PCS DEP'!$1:$1,0))/$J20))</f>
        <v>0</v>
      </c>
      <c r="I20" s="46">
        <v>1</v>
      </c>
      <c r="J20" s="37">
        <f>INDEX('PCS DEP'!$A$1:$J$300,MATCH('Catégories socioprof - DEP'!$C$9&amp;"_"&amp;$B20,'PCS DEP'!$A:$A,0),MATCH(J$13,'PCS DEP'!$1:$1,0))</f>
        <v>1123.92</v>
      </c>
    </row>
    <row r="21" spans="1:13" ht="15" customHeight="1" x14ac:dyDescent="0.25">
      <c r="A21" s="6"/>
      <c r="B21" s="16" t="s">
        <v>7</v>
      </c>
      <c r="C21" s="30" t="str">
        <f>IF($J21=0," ",IF(OR(INDEX('PCS DEP'!$A$1:$J$300,MATCH('Catégories socioprof - DEP'!$C$9&amp;"_"&amp;$B21,'PCS DEP'!$A:$A,0),MATCH(C$13,'PCS DEP'!$1:$1,0))="nc",$J21="nc"),"nc",INDEX('PCS DEP'!$A$1:$J$300,MATCH('Catégories socioprof - DEP'!$C$9&amp;"_"&amp;$B21,'PCS DEP'!$A:$A,0),MATCH(C$13,'PCS DEP'!$1:$1,0))/$J21))</f>
        <v>nc</v>
      </c>
      <c r="D21" s="9">
        <f>IF($J21=0," ",IF(OR(INDEX('PCS DEP'!$A$1:$J$300,MATCH('Catégories socioprof - DEP'!$C$9&amp;"_"&amp;$B21,'PCS DEP'!$A:$A,0),MATCH(D$13,'PCS DEP'!$1:$1,0))="nc",$J21="nc"),"nc",INDEX('PCS DEP'!$A$1:$J$300,MATCH('Catégories socioprof - DEP'!$C$9&amp;"_"&amp;$B21,'PCS DEP'!$A:$A,0),MATCH(D$13,'PCS DEP'!$1:$1,0))/$J21))</f>
        <v>1.8371772949076198E-2</v>
      </c>
      <c r="E21" s="9">
        <f>IF($J21=0," ",IF(OR(INDEX('PCS DEP'!$A$1:$J$300,MATCH('Catégories socioprof - DEP'!$C$9&amp;"_"&amp;$B21,'PCS DEP'!$A:$A,0),MATCH(E$13,'PCS DEP'!$1:$1,0))="nc",$J21="nc"),"nc",INDEX('PCS DEP'!$A$1:$J$300,MATCH('Catégories socioprof - DEP'!$C$9&amp;"_"&amp;$B21,'PCS DEP'!$A:$A,0),MATCH(E$13,'PCS DEP'!$1:$1,0))/$J21))</f>
        <v>2.3230595987821661E-2</v>
      </c>
      <c r="F21" s="9">
        <f>IF($J21=0," ",IF(OR(INDEX('PCS DEP'!$A$1:$J$300,MATCH('Catégories socioprof - DEP'!$C$9&amp;"_"&amp;$B21,'PCS DEP'!$A:$A,0),MATCH(F$13,'PCS DEP'!$1:$1,0))="nc",$J21="nc"),"nc",INDEX('PCS DEP'!$A$1:$J$300,MATCH('Catégories socioprof - DEP'!$C$9&amp;"_"&amp;$B21,'PCS DEP'!$A:$A,0),MATCH(F$13,'PCS DEP'!$1:$1,0))/$J21))</f>
        <v>0.56910789506610493</v>
      </c>
      <c r="G21" s="9">
        <f>IF($J21=0," ",IF(OR(INDEX('PCS DEP'!$A$1:$J$300,MATCH('Catégories socioprof - DEP'!$C$9&amp;"_"&amp;$B21,'PCS DEP'!$A:$A,0),MATCH(G$13,'PCS DEP'!$1:$1,0))="nc",$J21="nc"),"nc",INDEX('PCS DEP'!$A$1:$J$300,MATCH('Catégories socioprof - DEP'!$C$9&amp;"_"&amp;$B21,'PCS DEP'!$A:$A,0),MATCH(G$13,'PCS DEP'!$1:$1,0))/$J21))</f>
        <v>0.38532760562205443</v>
      </c>
      <c r="H21" s="33">
        <f>IF($J21=0," ",IF(OR(INDEX('PCS DEP'!$A$1:$J$300,MATCH('Catégories socioprof - DEP'!$C$9&amp;"_"&amp;$B21,'PCS DEP'!$A:$A,0),MATCH(H$13,'PCS DEP'!$1:$1,0))="nc",$J21="nc"),"nc",INDEX('PCS DEP'!$A$1:$J$300,MATCH('Catégories socioprof - DEP'!$C$9&amp;"_"&amp;$B21,'PCS DEP'!$A:$A,0),MATCH(H$13,'PCS DEP'!$1:$1,0))/$J21))</f>
        <v>0</v>
      </c>
      <c r="I21" s="46">
        <v>1</v>
      </c>
      <c r="J21" s="37">
        <f>INDEX('PCS DEP'!$A$1:$J$300,MATCH('Catégories socioprof - DEP'!$C$9&amp;"_"&amp;$B21,'PCS DEP'!$A:$A,0),MATCH(J$13,'PCS DEP'!$1:$1,0))</f>
        <v>479.54000000000008</v>
      </c>
      <c r="L21" s="23" t="s">
        <v>7</v>
      </c>
      <c r="M21" s="24"/>
    </row>
    <row r="22" spans="1:13" ht="15" customHeight="1" x14ac:dyDescent="0.35">
      <c r="A22" s="6"/>
      <c r="B22" s="18" t="s">
        <v>8</v>
      </c>
      <c r="C22" s="30" t="str">
        <f>IF($J22=0," ",IF(OR(INDEX('PCS DEP'!$A$1:$J$300,MATCH('Catégories socioprof - DEP'!$C$9&amp;"_"&amp;$B22,'PCS DEP'!$A:$A,0),MATCH(C$13,'PCS DEP'!$1:$1,0))="nc",$J22="nc"),"nc",INDEX('PCS DEP'!$A$1:$J$300,MATCH('Catégories socioprof - DEP'!$C$9&amp;"_"&amp;$B22,'PCS DEP'!$A:$A,0),MATCH(C$13,'PCS DEP'!$1:$1,0))/$J22))</f>
        <v>nc</v>
      </c>
      <c r="D22" s="9">
        <f>IF($J22=0," ",IF(OR(INDEX('PCS DEP'!$A$1:$J$300,MATCH('Catégories socioprof - DEP'!$C$9&amp;"_"&amp;$B22,'PCS DEP'!$A:$A,0),MATCH(D$13,'PCS DEP'!$1:$1,0))="nc",$J22="nc"),"nc",INDEX('PCS DEP'!$A$1:$J$300,MATCH('Catégories socioprof - DEP'!$C$9&amp;"_"&amp;$B22,'PCS DEP'!$A:$A,0),MATCH(D$13,'PCS DEP'!$1:$1,0))/$J22))</f>
        <v>2.4998047027575975E-2</v>
      </c>
      <c r="E22" s="9">
        <f>IF($J22=0," ",IF(OR(INDEX('PCS DEP'!$A$1:$J$300,MATCH('Catégories socioprof - DEP'!$C$9&amp;"_"&amp;$B22,'PCS DEP'!$A:$A,0),MATCH(E$13,'PCS DEP'!$1:$1,0))="nc",$J22="nc"),"nc",INDEX('PCS DEP'!$A$1:$J$300,MATCH('Catégories socioprof - DEP'!$C$9&amp;"_"&amp;$B22,'PCS DEP'!$A:$A,0),MATCH(E$13,'PCS DEP'!$1:$1,0))/$J22))</f>
        <v>0.2173267713459886</v>
      </c>
      <c r="F22" s="9">
        <f>IF($J22=0," ",IF(OR(INDEX('PCS DEP'!$A$1:$J$300,MATCH('Catégories socioprof - DEP'!$C$9&amp;"_"&amp;$B22,'PCS DEP'!$A:$A,0),MATCH(F$13,'PCS DEP'!$1:$1,0))="nc",$J22="nc"),"nc",INDEX('PCS DEP'!$A$1:$J$300,MATCH('Catégories socioprof - DEP'!$C$9&amp;"_"&amp;$B22,'PCS DEP'!$A:$A,0),MATCH(F$13,'PCS DEP'!$1:$1,0))/$J22))</f>
        <v>0.32306069838293883</v>
      </c>
      <c r="G22" s="9">
        <f>IF($J22=0," ",IF(OR(INDEX('PCS DEP'!$A$1:$J$300,MATCH('Catégories socioprof - DEP'!$C$9&amp;"_"&amp;$B22,'PCS DEP'!$A:$A,0),MATCH(G$13,'PCS DEP'!$1:$1,0))="nc",$J22="nc"),"nc",INDEX('PCS DEP'!$A$1:$J$300,MATCH('Catégories socioprof - DEP'!$C$9&amp;"_"&amp;$B22,'PCS DEP'!$A:$A,0),MATCH(G$13,'PCS DEP'!$1:$1,0))/$J22))</f>
        <v>0.42793531755331621</v>
      </c>
      <c r="H22" s="33">
        <f>IF($J22=0," ",IF(OR(INDEX('PCS DEP'!$A$1:$J$300,MATCH('Catégories socioprof - DEP'!$C$9&amp;"_"&amp;$B22,'PCS DEP'!$A:$A,0),MATCH(H$13,'PCS DEP'!$1:$1,0))="nc",$J22="nc"),"nc",INDEX('PCS DEP'!$A$1:$J$300,MATCH('Catégories socioprof - DEP'!$C$9&amp;"_"&amp;$B22,'PCS DEP'!$A:$A,0),MATCH(H$13,'PCS DEP'!$1:$1,0))/$J22))</f>
        <v>0</v>
      </c>
      <c r="I22" s="46">
        <v>1</v>
      </c>
      <c r="J22" s="37">
        <f>INDEX('PCS DEP'!$A$1:$J$300,MATCH('Catégories socioprof - DEP'!$C$9&amp;"_"&amp;$B22,'PCS DEP'!$A:$A,0),MATCH(J$13,'PCS DEP'!$1:$1,0))</f>
        <v>256.02</v>
      </c>
    </row>
    <row r="23" spans="1:13" ht="15" customHeight="1" x14ac:dyDescent="0.35">
      <c r="A23" s="6"/>
      <c r="B23" s="17" t="s">
        <v>9</v>
      </c>
      <c r="C23" s="30" t="str">
        <f>IF($J23=0," ",IF(OR(INDEX('PCS DEP'!$A$1:$J$300,MATCH('Catégories socioprof - DEP'!$C$9&amp;"_"&amp;$B23,'PCS DEP'!$A:$A,0),MATCH(C$13,'PCS DEP'!$1:$1,0))="nc",$J23="nc"),"nc",INDEX('PCS DEP'!$A$1:$J$300,MATCH('Catégories socioprof - DEP'!$C$9&amp;"_"&amp;$B23,'PCS DEP'!$A:$A,0),MATCH(C$13,'PCS DEP'!$1:$1,0))/$J23))</f>
        <v>nc</v>
      </c>
      <c r="D23" s="9">
        <f>IF($J23=0," ",IF(OR(INDEX('PCS DEP'!$A$1:$J$300,MATCH('Catégories socioprof - DEP'!$C$9&amp;"_"&amp;$B23,'PCS DEP'!$A:$A,0),MATCH(D$13,'PCS DEP'!$1:$1,0))="nc",$J23="nc"),"nc",INDEX('PCS DEP'!$A$1:$J$300,MATCH('Catégories socioprof - DEP'!$C$9&amp;"_"&amp;$B23,'PCS DEP'!$A:$A,0),MATCH(D$13,'PCS DEP'!$1:$1,0))/$J23))</f>
        <v>2.4629133154602321E-2</v>
      </c>
      <c r="E23" s="9">
        <f>IF($J23=0," ",IF(OR(INDEX('PCS DEP'!$A$1:$J$300,MATCH('Catégories socioprof - DEP'!$C$9&amp;"_"&amp;$B23,'PCS DEP'!$A:$A,0),MATCH(E$13,'PCS DEP'!$1:$1,0))="nc",$J23="nc"),"nc",INDEX('PCS DEP'!$A$1:$J$300,MATCH('Catégories socioprof - DEP'!$C$9&amp;"_"&amp;$B23,'PCS DEP'!$A:$A,0),MATCH(E$13,'PCS DEP'!$1:$1,0))/$J23))</f>
        <v>0.10173369079535299</v>
      </c>
      <c r="F23" s="9">
        <f>IF($J23=0," ",IF(OR(INDEX('PCS DEP'!$A$1:$J$300,MATCH('Catégories socioprof - DEP'!$C$9&amp;"_"&amp;$B23,'PCS DEP'!$A:$A,0),MATCH(F$13,'PCS DEP'!$1:$1,0))="nc",$J23="nc"),"nc",INDEX('PCS DEP'!$A$1:$J$300,MATCH('Catégories socioprof - DEP'!$C$9&amp;"_"&amp;$B23,'PCS DEP'!$A:$A,0),MATCH(F$13,'PCS DEP'!$1:$1,0))/$J23))</f>
        <v>0.4413941018766756</v>
      </c>
      <c r="G23" s="9">
        <f>IF($J23=0," ",IF(OR(INDEX('PCS DEP'!$A$1:$J$300,MATCH('Catégories socioprof - DEP'!$C$9&amp;"_"&amp;$B23,'PCS DEP'!$A:$A,0),MATCH(G$13,'PCS DEP'!$1:$1,0))="nc",$J23="nc"),"nc",INDEX('PCS DEP'!$A$1:$J$300,MATCH('Catégories socioprof - DEP'!$C$9&amp;"_"&amp;$B23,'PCS DEP'!$A:$A,0),MATCH(G$13,'PCS DEP'!$1:$1,0))/$J23))</f>
        <v>0.42684539767649687</v>
      </c>
      <c r="H23" s="33">
        <f>IF($J23=0," ",IF(OR(INDEX('PCS DEP'!$A$1:$J$300,MATCH('Catégories socioprof - DEP'!$C$9&amp;"_"&amp;$B23,'PCS DEP'!$A:$A,0),MATCH(H$13,'PCS DEP'!$1:$1,0))="nc",$J23="nc"),"nc",INDEX('PCS DEP'!$A$1:$J$300,MATCH('Catégories socioprof - DEP'!$C$9&amp;"_"&amp;$B23,'PCS DEP'!$A:$A,0),MATCH(H$13,'PCS DEP'!$1:$1,0))/$J23))</f>
        <v>0</v>
      </c>
      <c r="I23" s="46">
        <v>1</v>
      </c>
      <c r="J23" s="37">
        <f>INDEX('PCS DEP'!$A$1:$J$300,MATCH('Catégories socioprof - DEP'!$C$9&amp;"_"&amp;$B23,'PCS DEP'!$A:$A,0),MATCH(J$13,'PCS DEP'!$1:$1,0))</f>
        <v>279.75</v>
      </c>
      <c r="L23" s="25" t="s">
        <v>60</v>
      </c>
      <c r="M23" s="26"/>
    </row>
    <row r="24" spans="1:13" ht="15" customHeight="1" x14ac:dyDescent="0.35">
      <c r="A24" s="6"/>
      <c r="B24" s="17" t="s">
        <v>10</v>
      </c>
      <c r="C24" s="30">
        <f>IF($J24=0," ",IF(OR(INDEX('PCS DEP'!$A$1:$J$300,MATCH('Catégories socioprof - DEP'!$C$9&amp;"_"&amp;$B24,'PCS DEP'!$A:$A,0),MATCH(C$13,'PCS DEP'!$1:$1,0))="nc",$J24="nc"),"nc",INDEX('PCS DEP'!$A$1:$J$300,MATCH('Catégories socioprof - DEP'!$C$9&amp;"_"&amp;$B24,'PCS DEP'!$A:$A,0),MATCH(C$13,'PCS DEP'!$1:$1,0))/$J24))</f>
        <v>0</v>
      </c>
      <c r="D24" s="9">
        <f>IF($J24=0," ",IF(OR(INDEX('PCS DEP'!$A$1:$J$300,MATCH('Catégories socioprof - DEP'!$C$9&amp;"_"&amp;$B24,'PCS DEP'!$A:$A,0),MATCH(D$13,'PCS DEP'!$1:$1,0))="nc",$J24="nc"),"nc",INDEX('PCS DEP'!$A$1:$J$300,MATCH('Catégories socioprof - DEP'!$C$9&amp;"_"&amp;$B24,'PCS DEP'!$A:$A,0),MATCH(D$13,'PCS DEP'!$1:$1,0))/$J24))</f>
        <v>3.0682086381873972E-3</v>
      </c>
      <c r="E24" s="9">
        <f>IF($J24=0," ",IF(OR(INDEX('PCS DEP'!$A$1:$J$300,MATCH('Catégories socioprof - DEP'!$C$9&amp;"_"&amp;$B24,'PCS DEP'!$A:$A,0),MATCH(E$13,'PCS DEP'!$1:$1,0))="nc",$J24="nc"),"nc",INDEX('PCS DEP'!$A$1:$J$300,MATCH('Catégories socioprof - DEP'!$C$9&amp;"_"&amp;$B24,'PCS DEP'!$A:$A,0),MATCH(E$13,'PCS DEP'!$1:$1,0))/$J24))</f>
        <v>0.53622846353552045</v>
      </c>
      <c r="F24" s="9">
        <f>IF($J24=0," ",IF(OR(INDEX('PCS DEP'!$A$1:$J$300,MATCH('Catégories socioprof - DEP'!$C$9&amp;"_"&amp;$B24,'PCS DEP'!$A:$A,0),MATCH(F$13,'PCS DEP'!$1:$1,0))="nc",$J24="nc"),"nc",INDEX('PCS DEP'!$A$1:$J$300,MATCH('Catégories socioprof - DEP'!$C$9&amp;"_"&amp;$B24,'PCS DEP'!$A:$A,0),MATCH(F$13,'PCS DEP'!$1:$1,0))/$J24))</f>
        <v>0.35331602548973334</v>
      </c>
      <c r="G24" s="9">
        <f>IF($J24=0," ",IF(OR(INDEX('PCS DEP'!$A$1:$J$300,MATCH('Catégories socioprof - DEP'!$C$9&amp;"_"&amp;$B24,'PCS DEP'!$A:$A,0),MATCH(G$13,'PCS DEP'!$1:$1,0))="nc",$J24="nc"),"nc",INDEX('PCS DEP'!$A$1:$J$300,MATCH('Catégories socioprof - DEP'!$C$9&amp;"_"&amp;$B24,'PCS DEP'!$A:$A,0),MATCH(G$13,'PCS DEP'!$1:$1,0))/$J24))</f>
        <v>0.10738730233655888</v>
      </c>
      <c r="H24" s="33">
        <f>IF($J24=0," ",IF(OR(INDEX('PCS DEP'!$A$1:$J$300,MATCH('Catégories socioprof - DEP'!$C$9&amp;"_"&amp;$B24,'PCS DEP'!$A:$A,0),MATCH(H$13,'PCS DEP'!$1:$1,0))="nc",$J24="nc"),"nc",INDEX('PCS DEP'!$A$1:$J$300,MATCH('Catégories socioprof - DEP'!$C$9&amp;"_"&amp;$B24,'PCS DEP'!$A:$A,0),MATCH(H$13,'PCS DEP'!$1:$1,0))/$J24))</f>
        <v>0</v>
      </c>
      <c r="I24" s="46">
        <v>1</v>
      </c>
      <c r="J24" s="37">
        <f>INDEX('PCS DEP'!$A$1:$J$300,MATCH('Catégories socioprof - DEP'!$C$9&amp;"_"&amp;$B24,'PCS DEP'!$A:$A,0),MATCH(J$13,'PCS DEP'!$1:$1,0))</f>
        <v>42.37</v>
      </c>
    </row>
    <row r="25" spans="1:13" ht="15" customHeight="1" x14ac:dyDescent="0.35">
      <c r="A25" s="6"/>
      <c r="B25" s="17" t="s">
        <v>11</v>
      </c>
      <c r="C25" s="30" t="str">
        <f>IF($J25=0," ",IF(OR(INDEX('PCS DEP'!$A$1:$J$300,MATCH('Catégories socioprof - DEP'!$C$9&amp;"_"&amp;$B25,'PCS DEP'!$A:$A,0),MATCH(C$13,'PCS DEP'!$1:$1,0))="nc",$J25="nc"),"nc",INDEX('PCS DEP'!$A$1:$J$300,MATCH('Catégories socioprof - DEP'!$C$9&amp;"_"&amp;$B25,'PCS DEP'!$A:$A,0),MATCH(C$13,'PCS DEP'!$1:$1,0))/$J25))</f>
        <v>nc</v>
      </c>
      <c r="D25" s="9" t="str">
        <f>IF($J25=0," ",IF(OR(INDEX('PCS DEP'!$A$1:$J$300,MATCH('Catégories socioprof - DEP'!$C$9&amp;"_"&amp;$B25,'PCS DEP'!$A:$A,0),MATCH(D$13,'PCS DEP'!$1:$1,0))="nc",$J25="nc"),"nc",INDEX('PCS DEP'!$A$1:$J$300,MATCH('Catégories socioprof - DEP'!$C$9&amp;"_"&amp;$B25,'PCS DEP'!$A:$A,0),MATCH(D$13,'PCS DEP'!$1:$1,0))/$J25))</f>
        <v>nc</v>
      </c>
      <c r="E25" s="9" t="str">
        <f>IF($J25=0," ",IF(OR(INDEX('PCS DEP'!$A$1:$J$300,MATCH('Catégories socioprof - DEP'!$C$9&amp;"_"&amp;$B25,'PCS DEP'!$A:$A,0),MATCH(E$13,'PCS DEP'!$1:$1,0))="nc",$J25="nc"),"nc",INDEX('PCS DEP'!$A$1:$J$300,MATCH('Catégories socioprof - DEP'!$C$9&amp;"_"&amp;$B25,'PCS DEP'!$A:$A,0),MATCH(E$13,'PCS DEP'!$1:$1,0))/$J25))</f>
        <v>nc</v>
      </c>
      <c r="F25" s="9" t="str">
        <f>IF($J25=0," ",IF(OR(INDEX('PCS DEP'!$A$1:$J$300,MATCH('Catégories socioprof - DEP'!$C$9&amp;"_"&amp;$B25,'PCS DEP'!$A:$A,0),MATCH(F$13,'PCS DEP'!$1:$1,0))="nc",$J25="nc"),"nc",INDEX('PCS DEP'!$A$1:$J$300,MATCH('Catégories socioprof - DEP'!$C$9&amp;"_"&amp;$B25,'PCS DEP'!$A:$A,0),MATCH(F$13,'PCS DEP'!$1:$1,0))/$J25))</f>
        <v>nc</v>
      </c>
      <c r="G25" s="9" t="str">
        <f>IF($J25=0," ",IF(OR(INDEX('PCS DEP'!$A$1:$J$300,MATCH('Catégories socioprof - DEP'!$C$9&amp;"_"&amp;$B25,'PCS DEP'!$A:$A,0),MATCH(G$13,'PCS DEP'!$1:$1,0))="nc",$J25="nc"),"nc",INDEX('PCS DEP'!$A$1:$J$300,MATCH('Catégories socioprof - DEP'!$C$9&amp;"_"&amp;$B25,'PCS DEP'!$A:$A,0),MATCH(G$13,'PCS DEP'!$1:$1,0))/$J25))</f>
        <v>nc</v>
      </c>
      <c r="H25" s="33" t="str">
        <f>IF($J25=0," ",IF(OR(INDEX('PCS DEP'!$A$1:$J$300,MATCH('Catégories socioprof - DEP'!$C$9&amp;"_"&amp;$B25,'PCS DEP'!$A:$A,0),MATCH(H$13,'PCS DEP'!$1:$1,0))="nc",$J25="nc"),"nc",INDEX('PCS DEP'!$A$1:$J$300,MATCH('Catégories socioprof - DEP'!$C$9&amp;"_"&amp;$B25,'PCS DEP'!$A:$A,0),MATCH(H$13,'PCS DEP'!$1:$1,0))/$J25))</f>
        <v>nc</v>
      </c>
      <c r="I25" s="46">
        <v>1</v>
      </c>
      <c r="J25" s="37" t="str">
        <f>INDEX('PCS DEP'!$A$1:$J$300,MATCH('Catégories socioprof - DEP'!$C$9&amp;"_"&amp;$B25,'PCS DEP'!$A:$A,0),MATCH(J$13,'PCS DEP'!$1:$1,0))</f>
        <v>nc</v>
      </c>
      <c r="L25" s="27" t="s">
        <v>61</v>
      </c>
      <c r="M25" s="28"/>
    </row>
    <row r="26" spans="1:13" ht="15" customHeight="1" x14ac:dyDescent="0.35">
      <c r="A26" s="6"/>
      <c r="B26" s="17" t="s">
        <v>12</v>
      </c>
      <c r="C26" s="30">
        <f>IF($J26=0," ",IF(OR(INDEX('PCS DEP'!$A$1:$J$300,MATCH('Catégories socioprof - DEP'!$C$9&amp;"_"&amp;$B26,'PCS DEP'!$A:$A,0),MATCH(C$13,'PCS DEP'!$1:$1,0))="nc",$J26="nc"),"nc",INDEX('PCS DEP'!$A$1:$J$300,MATCH('Catégories socioprof - DEP'!$C$9&amp;"_"&amp;$B26,'PCS DEP'!$A:$A,0),MATCH(C$13,'PCS DEP'!$1:$1,0))/$J26))</f>
        <v>0</v>
      </c>
      <c r="D26" s="9" t="str">
        <f>IF($J26=0," ",IF(OR(INDEX('PCS DEP'!$A$1:$J$300,MATCH('Catégories socioprof - DEP'!$C$9&amp;"_"&amp;$B26,'PCS DEP'!$A:$A,0),MATCH(D$13,'PCS DEP'!$1:$1,0))="nc",$J26="nc"),"nc",INDEX('PCS DEP'!$A$1:$J$300,MATCH('Catégories socioprof - DEP'!$C$9&amp;"_"&amp;$B26,'PCS DEP'!$A:$A,0),MATCH(D$13,'PCS DEP'!$1:$1,0))/$J26))</f>
        <v>nc</v>
      </c>
      <c r="E26" s="9">
        <f>IF($J26=0," ",IF(OR(INDEX('PCS DEP'!$A$1:$J$300,MATCH('Catégories socioprof - DEP'!$C$9&amp;"_"&amp;$B26,'PCS DEP'!$A:$A,0),MATCH(E$13,'PCS DEP'!$1:$1,0))="nc",$J26="nc"),"nc",INDEX('PCS DEP'!$A$1:$J$300,MATCH('Catégories socioprof - DEP'!$C$9&amp;"_"&amp;$B26,'PCS DEP'!$A:$A,0),MATCH(E$13,'PCS DEP'!$1:$1,0))/$J26))</f>
        <v>0.44624940277114189</v>
      </c>
      <c r="F26" s="9" t="str">
        <f>IF($J26=0," ",IF(OR(INDEX('PCS DEP'!$A$1:$J$300,MATCH('Catégories socioprof - DEP'!$C$9&amp;"_"&amp;$B26,'PCS DEP'!$A:$A,0),MATCH(F$13,'PCS DEP'!$1:$1,0))="nc",$J26="nc"),"nc",INDEX('PCS DEP'!$A$1:$J$300,MATCH('Catégories socioprof - DEP'!$C$9&amp;"_"&amp;$B26,'PCS DEP'!$A:$A,0),MATCH(F$13,'PCS DEP'!$1:$1,0))/$J26))</f>
        <v>nc</v>
      </c>
      <c r="G26" s="9">
        <f>IF($J26=0," ",IF(OR(INDEX('PCS DEP'!$A$1:$J$300,MATCH('Catégories socioprof - DEP'!$C$9&amp;"_"&amp;$B26,'PCS DEP'!$A:$A,0),MATCH(G$13,'PCS DEP'!$1:$1,0))="nc",$J26="nc"),"nc",INDEX('PCS DEP'!$A$1:$J$300,MATCH('Catégories socioprof - DEP'!$C$9&amp;"_"&amp;$B26,'PCS DEP'!$A:$A,0),MATCH(G$13,'PCS DEP'!$1:$1,0))/$J26))</f>
        <v>0.3373148590539895</v>
      </c>
      <c r="H26" s="33">
        <f>IF($J26=0," ",IF(OR(INDEX('PCS DEP'!$A$1:$J$300,MATCH('Catégories socioprof - DEP'!$C$9&amp;"_"&amp;$B26,'PCS DEP'!$A:$A,0),MATCH(H$13,'PCS DEP'!$1:$1,0))="nc",$J26="nc"),"nc",INDEX('PCS DEP'!$A$1:$J$300,MATCH('Catégories socioprof - DEP'!$C$9&amp;"_"&amp;$B26,'PCS DEP'!$A:$A,0),MATCH(H$13,'PCS DEP'!$1:$1,0))/$J26))</f>
        <v>0</v>
      </c>
      <c r="I26" s="46">
        <v>1</v>
      </c>
      <c r="J26" s="37">
        <f>INDEX('PCS DEP'!$A$1:$J$300,MATCH('Catégories socioprof - DEP'!$C$9&amp;"_"&amp;$B26,'PCS DEP'!$A:$A,0),MATCH(J$13,'PCS DEP'!$1:$1,0))</f>
        <v>20.93</v>
      </c>
    </row>
    <row r="27" spans="1:13" ht="15" customHeight="1" x14ac:dyDescent="0.35">
      <c r="A27" s="6"/>
      <c r="B27" s="17" t="s">
        <v>13</v>
      </c>
      <c r="C27" s="30" t="str">
        <f>IF($J27=0," ",IF(OR(INDEX('PCS DEP'!$A$1:$J$300,MATCH('Catégories socioprof - DEP'!$C$9&amp;"_"&amp;$B27,'PCS DEP'!$A:$A,0),MATCH(C$13,'PCS DEP'!$1:$1,0))="nc",$J27="nc"),"nc",INDEX('PCS DEP'!$A$1:$J$300,MATCH('Catégories socioprof - DEP'!$C$9&amp;"_"&amp;$B27,'PCS DEP'!$A:$A,0),MATCH(C$13,'PCS DEP'!$1:$1,0))/$J27))</f>
        <v>nc</v>
      </c>
      <c r="D27" s="9" t="str">
        <f>IF($J27=0," ",IF(OR(INDEX('PCS DEP'!$A$1:$J$300,MATCH('Catégories socioprof - DEP'!$C$9&amp;"_"&amp;$B27,'PCS DEP'!$A:$A,0),MATCH(D$13,'PCS DEP'!$1:$1,0))="nc",$J27="nc"),"nc",INDEX('PCS DEP'!$A$1:$J$300,MATCH('Catégories socioprof - DEP'!$C$9&amp;"_"&amp;$B27,'PCS DEP'!$A:$A,0),MATCH(D$13,'PCS DEP'!$1:$1,0))/$J27))</f>
        <v>nc</v>
      </c>
      <c r="E27" s="9">
        <f>IF($J27=0," ",IF(OR(INDEX('PCS DEP'!$A$1:$J$300,MATCH('Catégories socioprof - DEP'!$C$9&amp;"_"&amp;$B27,'PCS DEP'!$A:$A,0),MATCH(E$13,'PCS DEP'!$1:$1,0))="nc",$J27="nc"),"nc",INDEX('PCS DEP'!$A$1:$J$300,MATCH('Catégories socioprof - DEP'!$C$9&amp;"_"&amp;$B27,'PCS DEP'!$A:$A,0),MATCH(E$13,'PCS DEP'!$1:$1,0))/$J27))</f>
        <v>0.48391512662559893</v>
      </c>
      <c r="F27" s="9" t="str">
        <f>IF($J27=0," ",IF(OR(INDEX('PCS DEP'!$A$1:$J$300,MATCH('Catégories socioprof - DEP'!$C$9&amp;"_"&amp;$B27,'PCS DEP'!$A:$A,0),MATCH(F$13,'PCS DEP'!$1:$1,0))="nc",$J27="nc"),"nc",INDEX('PCS DEP'!$A$1:$J$300,MATCH('Catégories socioprof - DEP'!$C$9&amp;"_"&amp;$B27,'PCS DEP'!$A:$A,0),MATCH(F$13,'PCS DEP'!$1:$1,0))/$J27))</f>
        <v>nc</v>
      </c>
      <c r="G27" s="9" t="str">
        <f>IF($J27=0," ",IF(OR(INDEX('PCS DEP'!$A$1:$J$300,MATCH('Catégories socioprof - DEP'!$C$9&amp;"_"&amp;$B27,'PCS DEP'!$A:$A,0),MATCH(G$13,'PCS DEP'!$1:$1,0))="nc",$J27="nc"),"nc",INDEX('PCS DEP'!$A$1:$J$300,MATCH('Catégories socioprof - DEP'!$C$9&amp;"_"&amp;$B27,'PCS DEP'!$A:$A,0),MATCH(G$13,'PCS DEP'!$1:$1,0))/$J27))</f>
        <v>nc</v>
      </c>
      <c r="H27" s="33">
        <f>IF($J27=0," ",IF(OR(INDEX('PCS DEP'!$A$1:$J$300,MATCH('Catégories socioprof - DEP'!$C$9&amp;"_"&amp;$B27,'PCS DEP'!$A:$A,0),MATCH(H$13,'PCS DEP'!$1:$1,0))="nc",$J27="nc"),"nc",INDEX('PCS DEP'!$A$1:$J$300,MATCH('Catégories socioprof - DEP'!$C$9&amp;"_"&amp;$B27,'PCS DEP'!$A:$A,0),MATCH(H$13,'PCS DEP'!$1:$1,0))/$J27))</f>
        <v>0</v>
      </c>
      <c r="I27" s="46">
        <v>1</v>
      </c>
      <c r="J27" s="37">
        <f>INDEX('PCS DEP'!$A$1:$J$300,MATCH('Catégories socioprof - DEP'!$C$9&amp;"_"&amp;$B27,'PCS DEP'!$A:$A,0),MATCH(J$13,'PCS DEP'!$1:$1,0))</f>
        <v>14.61</v>
      </c>
    </row>
    <row r="28" spans="1:13" ht="15" customHeight="1" x14ac:dyDescent="0.35">
      <c r="A28" s="6"/>
      <c r="B28" s="17" t="s">
        <v>14</v>
      </c>
      <c r="C28" s="30" t="str">
        <f>IF($J28=0," ",IF(OR(INDEX('PCS DEP'!$A$1:$J$300,MATCH('Catégories socioprof - DEP'!$C$9&amp;"_"&amp;$B28,'PCS DEP'!$A:$A,0),MATCH(C$13,'PCS DEP'!$1:$1,0))="nc",$J28="nc"),"nc",INDEX('PCS DEP'!$A$1:$J$300,MATCH('Catégories socioprof - DEP'!$C$9&amp;"_"&amp;$B28,'PCS DEP'!$A:$A,0),MATCH(C$13,'PCS DEP'!$1:$1,0))/$J28))</f>
        <v>nc</v>
      </c>
      <c r="D28" s="9">
        <f>IF($J28=0," ",IF(OR(INDEX('PCS DEP'!$A$1:$J$300,MATCH('Catégories socioprof - DEP'!$C$9&amp;"_"&amp;$B28,'PCS DEP'!$A:$A,0),MATCH(D$13,'PCS DEP'!$1:$1,0))="nc",$J28="nc"),"nc",INDEX('PCS DEP'!$A$1:$J$300,MATCH('Catégories socioprof - DEP'!$C$9&amp;"_"&amp;$B28,'PCS DEP'!$A:$A,0),MATCH(D$13,'PCS DEP'!$1:$1,0))/$J28))</f>
        <v>6.4350773141283624E-2</v>
      </c>
      <c r="E28" s="9">
        <f>IF($J28=0," ",IF(OR(INDEX('PCS DEP'!$A$1:$J$300,MATCH('Catégories socioprof - DEP'!$C$9&amp;"_"&amp;$B28,'PCS DEP'!$A:$A,0),MATCH(E$13,'PCS DEP'!$1:$1,0))="nc",$J28="nc"),"nc",INDEX('PCS DEP'!$A$1:$J$300,MATCH('Catégories socioprof - DEP'!$C$9&amp;"_"&amp;$B28,'PCS DEP'!$A:$A,0),MATCH(E$13,'PCS DEP'!$1:$1,0))/$J28))</f>
        <v>0.15238296970980722</v>
      </c>
      <c r="F28" s="9">
        <f>IF($J28=0," ",IF(OR(INDEX('PCS DEP'!$A$1:$J$300,MATCH('Catégories socioprof - DEP'!$C$9&amp;"_"&amp;$B28,'PCS DEP'!$A:$A,0),MATCH(F$13,'PCS DEP'!$1:$1,0))="nc",$J28="nc"),"nc",INDEX('PCS DEP'!$A$1:$J$300,MATCH('Catégories socioprof - DEP'!$C$9&amp;"_"&amp;$B28,'PCS DEP'!$A:$A,0),MATCH(F$13,'PCS DEP'!$1:$1,0))/$J28))</f>
        <v>0.31535691590764664</v>
      </c>
      <c r="G28" s="9">
        <f>IF($J28=0," ",IF(OR(INDEX('PCS DEP'!$A$1:$J$300,MATCH('Catégories socioprof - DEP'!$C$9&amp;"_"&amp;$B28,'PCS DEP'!$A:$A,0),MATCH(G$13,'PCS DEP'!$1:$1,0))="nc",$J28="nc"),"nc",INDEX('PCS DEP'!$A$1:$J$300,MATCH('Catégories socioprof - DEP'!$C$9&amp;"_"&amp;$B28,'PCS DEP'!$A:$A,0),MATCH(G$13,'PCS DEP'!$1:$1,0))/$J28))</f>
        <v>0.45295488244016097</v>
      </c>
      <c r="H28" s="33">
        <f>IF($J28=0," ",IF(OR(INDEX('PCS DEP'!$A$1:$J$300,MATCH('Catégories socioprof - DEP'!$C$9&amp;"_"&amp;$B28,'PCS DEP'!$A:$A,0),MATCH(H$13,'PCS DEP'!$1:$1,0))="nc",$J28="nc"),"nc",INDEX('PCS DEP'!$A$1:$J$300,MATCH('Catégories socioprof - DEP'!$C$9&amp;"_"&amp;$B28,'PCS DEP'!$A:$A,0),MATCH(H$13,'PCS DEP'!$1:$1,0))/$J28))</f>
        <v>0</v>
      </c>
      <c r="I28" s="46">
        <v>1</v>
      </c>
      <c r="J28" s="37">
        <f>INDEX('PCS DEP'!$A$1:$J$300,MATCH('Catégories socioprof - DEP'!$C$9&amp;"_"&amp;$B28,'PCS DEP'!$A:$A,0),MATCH(J$13,'PCS DEP'!$1:$1,0))</f>
        <v>236.05</v>
      </c>
    </row>
    <row r="29" spans="1:13" ht="15" customHeight="1" x14ac:dyDescent="0.35">
      <c r="A29" s="6"/>
      <c r="B29" s="17" t="s">
        <v>15</v>
      </c>
      <c r="C29" s="30">
        <f>IF($J29=0," ",IF(OR(INDEX('PCS DEP'!$A$1:$J$300,MATCH('Catégories socioprof - DEP'!$C$9&amp;"_"&amp;$B29,'PCS DEP'!$A:$A,0),MATCH(C$13,'PCS DEP'!$1:$1,0))="nc",$J29="nc"),"nc",INDEX('PCS DEP'!$A$1:$J$300,MATCH('Catégories socioprof - DEP'!$C$9&amp;"_"&amp;$B29,'PCS DEP'!$A:$A,0),MATCH(C$13,'PCS DEP'!$1:$1,0))/$J29))</f>
        <v>0.11354994815070861</v>
      </c>
      <c r="D29" s="9">
        <f>IF($J29=0," ",IF(OR(INDEX('PCS DEP'!$A$1:$J$300,MATCH('Catégories socioprof - DEP'!$C$9&amp;"_"&amp;$B29,'PCS DEP'!$A:$A,0),MATCH(D$13,'PCS DEP'!$1:$1,0))="nc",$J29="nc"),"nc",INDEX('PCS DEP'!$A$1:$J$300,MATCH('Catégories socioprof - DEP'!$C$9&amp;"_"&amp;$B29,'PCS DEP'!$A:$A,0),MATCH(D$13,'PCS DEP'!$1:$1,0))/$J29))</f>
        <v>0.21258209471137229</v>
      </c>
      <c r="E29" s="9">
        <f>IF($J29=0," ",IF(OR(INDEX('PCS DEP'!$A$1:$J$300,MATCH('Catégories socioprof - DEP'!$C$9&amp;"_"&amp;$B29,'PCS DEP'!$A:$A,0),MATCH(E$13,'PCS DEP'!$1:$1,0))="nc",$J29="nc"),"nc",INDEX('PCS DEP'!$A$1:$J$300,MATCH('Catégories socioprof - DEP'!$C$9&amp;"_"&amp;$B29,'PCS DEP'!$A:$A,0),MATCH(E$13,'PCS DEP'!$1:$1,0))/$J29))</f>
        <v>0.3123055651572762</v>
      </c>
      <c r="F29" s="9">
        <f>IF($J29=0," ",IF(OR(INDEX('PCS DEP'!$A$1:$J$300,MATCH('Catégories socioprof - DEP'!$C$9&amp;"_"&amp;$B29,'PCS DEP'!$A:$A,0),MATCH(F$13,'PCS DEP'!$1:$1,0))="nc",$J29="nc"),"nc",INDEX('PCS DEP'!$A$1:$J$300,MATCH('Catégories socioprof - DEP'!$C$9&amp;"_"&amp;$B29,'PCS DEP'!$A:$A,0),MATCH(F$13,'PCS DEP'!$1:$1,0))/$J29))</f>
        <v>0.22450743173176635</v>
      </c>
      <c r="G29" s="9">
        <f>IF($J29=0," ",IF(OR(INDEX('PCS DEP'!$A$1:$J$300,MATCH('Catégories socioprof - DEP'!$C$9&amp;"_"&amp;$B29,'PCS DEP'!$A:$A,0),MATCH(G$13,'PCS DEP'!$1:$1,0))="nc",$J29="nc"),"nc",INDEX('PCS DEP'!$A$1:$J$300,MATCH('Catégories socioprof - DEP'!$C$9&amp;"_"&amp;$B29,'PCS DEP'!$A:$A,0),MATCH(G$13,'PCS DEP'!$1:$1,0))/$J29))</f>
        <v>0.13705496024887659</v>
      </c>
      <c r="H29" s="33">
        <f>IF($J29=0," ",IF(OR(INDEX('PCS DEP'!$A$1:$J$300,MATCH('Catégories socioprof - DEP'!$C$9&amp;"_"&amp;$B29,'PCS DEP'!$A:$A,0),MATCH(H$13,'PCS DEP'!$1:$1,0))="nc",$J29="nc"),"nc",INDEX('PCS DEP'!$A$1:$J$300,MATCH('Catégories socioprof - DEP'!$C$9&amp;"_"&amp;$B29,'PCS DEP'!$A:$A,0),MATCH(H$13,'PCS DEP'!$1:$1,0))/$J29))</f>
        <v>0</v>
      </c>
      <c r="I29" s="46">
        <v>1</v>
      </c>
      <c r="J29" s="37">
        <f>INDEX('PCS DEP'!$A$1:$J$300,MATCH('Catégories socioprof - DEP'!$C$9&amp;"_"&amp;$B29,'PCS DEP'!$A:$A,0),MATCH(J$13,'PCS DEP'!$1:$1,0))</f>
        <v>57.86</v>
      </c>
    </row>
    <row r="30" spans="1:13" ht="15" customHeight="1" thickBot="1" x14ac:dyDescent="0.4">
      <c r="A30" s="6"/>
      <c r="B30" s="43" t="s">
        <v>16</v>
      </c>
      <c r="C30" s="31" t="str">
        <f>IF($J30=0," ",IF(OR(INDEX('PCS DEP'!$A$1:$J$300,MATCH('Catégories socioprof - DEP'!$C$9&amp;"_"&amp;$B30,'PCS DEP'!$A:$A,0),MATCH(C$13,'PCS DEP'!$1:$1,0))="nc",$J30="nc"),"nc",INDEX('PCS DEP'!$A$1:$J$300,MATCH('Catégories socioprof - DEP'!$C$9&amp;"_"&amp;$B30,'PCS DEP'!$A:$A,0),MATCH(C$13,'PCS DEP'!$1:$1,0))/$J30))</f>
        <v>nc</v>
      </c>
      <c r="D30" s="10">
        <f>IF($J30=0," ",IF(OR(INDEX('PCS DEP'!$A$1:$J$300,MATCH('Catégories socioprof - DEP'!$C$9&amp;"_"&amp;$B30,'PCS DEP'!$A:$A,0),MATCH(D$13,'PCS DEP'!$1:$1,0))="nc",$J30="nc"),"nc",INDEX('PCS DEP'!$A$1:$J$300,MATCH('Catégories socioprof - DEP'!$C$9&amp;"_"&amp;$B30,'PCS DEP'!$A:$A,0),MATCH(D$13,'PCS DEP'!$1:$1,0))/$J30))</f>
        <v>0.12767698813258763</v>
      </c>
      <c r="E30" s="10">
        <f>IF($J30=0," ",IF(OR(INDEX('PCS DEP'!$A$1:$J$300,MATCH('Catégories socioprof - DEP'!$C$9&amp;"_"&amp;$B30,'PCS DEP'!$A:$A,0),MATCH(E$13,'PCS DEP'!$1:$1,0))="nc",$J30="nc"),"nc",INDEX('PCS DEP'!$A$1:$J$300,MATCH('Catégories socioprof - DEP'!$C$9&amp;"_"&amp;$B30,'PCS DEP'!$A:$A,0),MATCH(E$13,'PCS DEP'!$1:$1,0))/$J30))</f>
        <v>0.38425862774519165</v>
      </c>
      <c r="F30" s="10">
        <f>IF($J30=0," ",IF(OR(INDEX('PCS DEP'!$A$1:$J$300,MATCH('Catégories socioprof - DEP'!$C$9&amp;"_"&amp;$B30,'PCS DEP'!$A:$A,0),MATCH(F$13,'PCS DEP'!$1:$1,0))="nc",$J30="nc"),"nc",INDEX('PCS DEP'!$A$1:$J$300,MATCH('Catégories socioprof - DEP'!$C$9&amp;"_"&amp;$B30,'PCS DEP'!$A:$A,0),MATCH(F$13,'PCS DEP'!$1:$1,0))/$J30))</f>
        <v>0.16982676306097394</v>
      </c>
      <c r="G30" s="10">
        <f>IF($J30=0," ",IF(OR(INDEX('PCS DEP'!$A$1:$J$300,MATCH('Catégories socioprof - DEP'!$C$9&amp;"_"&amp;$B30,'PCS DEP'!$A:$A,0),MATCH(G$13,'PCS DEP'!$1:$1,0))="nc",$J30="nc"),"nc",INDEX('PCS DEP'!$A$1:$J$300,MATCH('Catégories socioprof - DEP'!$C$9&amp;"_"&amp;$B30,'PCS DEP'!$A:$A,0),MATCH(G$13,'PCS DEP'!$1:$1,0))/$J30))</f>
        <v>0.29954985677260948</v>
      </c>
      <c r="H30" s="34">
        <f>IF($J30=0," ",IF(OR(INDEX('PCS DEP'!$A$1:$J$300,MATCH('Catégories socioprof - DEP'!$C$9&amp;"_"&amp;$B30,'PCS DEP'!$A:$A,0),MATCH(H$13,'PCS DEP'!$1:$1,0))="nc",$J30="nc"),"nc",INDEX('PCS DEP'!$A$1:$J$300,MATCH('Catégories socioprof - DEP'!$C$9&amp;"_"&amp;$B30,'PCS DEP'!$A:$A,0),MATCH(H$13,'PCS DEP'!$1:$1,0))/$J30))</f>
        <v>0</v>
      </c>
      <c r="I30" s="47">
        <v>1</v>
      </c>
      <c r="J30" s="38">
        <f>INDEX('PCS DEP'!$A$1:$J$300,MATCH('Catégories socioprof - DEP'!$C$9&amp;"_"&amp;$B30,'PCS DEP'!$A:$A,0),MATCH(J$13,'PCS DEP'!$1:$1,0))</f>
        <v>73.31</v>
      </c>
    </row>
    <row r="31" spans="1:13" ht="15" thickBot="1" x14ac:dyDescent="0.4">
      <c r="B31" s="20" t="s">
        <v>45</v>
      </c>
      <c r="C31" s="32">
        <f>IF($J31=0," ",IF(OR(INDEX('PCS DEP'!$A$1:$J$300,MATCH('Catégories socioprof - DEP'!$C$9&amp;"_"&amp;$B31,'PCS DEP'!$A:$A,0),MATCH(C$13,'PCS DEP'!$1:$1,0))="nc",$J31="nc"),"nc",INDEX('PCS DEP'!$A$1:$J$300,MATCH('Catégories socioprof - DEP'!$C$9&amp;"_"&amp;$B31,'PCS DEP'!$A:$A,0),MATCH(C$13,'PCS DEP'!$1:$1,0))/$J31))</f>
        <v>9.3252463987869589E-3</v>
      </c>
      <c r="D31" s="11">
        <f>IF($J31=0," ",IF(OR(INDEX('PCS DEP'!$A$1:$J$300,MATCH('Catégories socioprof - DEP'!$C$9&amp;"_"&amp;$B31,'PCS DEP'!$A:$A,0),MATCH(D$13,'PCS DEP'!$1:$1,0))="nc",$J31="nc"),"nc",INDEX('PCS DEP'!$A$1:$J$300,MATCH('Catégories socioprof - DEP'!$C$9&amp;"_"&amp;$B31,'PCS DEP'!$A:$A,0),MATCH(D$13,'PCS DEP'!$1:$1,0))/$J31))</f>
        <v>5.0303260045488997E-2</v>
      </c>
      <c r="E31" s="11">
        <f>IF($J31=0," ",IF(OR(INDEX('PCS DEP'!$A$1:$J$300,MATCH('Catégories socioprof - DEP'!$C$9&amp;"_"&amp;$B31,'PCS DEP'!$A:$A,0),MATCH(E$13,'PCS DEP'!$1:$1,0))="nc",$J31="nc"),"nc",INDEX('PCS DEP'!$A$1:$J$300,MATCH('Catégories socioprof - DEP'!$C$9&amp;"_"&amp;$B31,'PCS DEP'!$A:$A,0),MATCH(E$13,'PCS DEP'!$1:$1,0))/$J31))</f>
        <v>8.544934974047938E-2</v>
      </c>
      <c r="F31" s="11">
        <f>IF($J31=0," ",IF(OR(INDEX('PCS DEP'!$A$1:$J$300,MATCH('Catégories socioprof - DEP'!$C$9&amp;"_"&amp;$B31,'PCS DEP'!$A:$A,0),MATCH(F$13,'PCS DEP'!$1:$1,0))="nc",$J31="nc"),"nc",INDEX('PCS DEP'!$A$1:$J$300,MATCH('Catégories socioprof - DEP'!$C$9&amp;"_"&amp;$B31,'PCS DEP'!$A:$A,0),MATCH(F$13,'PCS DEP'!$1:$1,0))/$J31))</f>
        <v>0.39940805971890125</v>
      </c>
      <c r="G31" s="11">
        <f>IF($J31=0," ",IF(OR(INDEX('PCS DEP'!$A$1:$J$300,MATCH('Catégories socioprof - DEP'!$C$9&amp;"_"&amp;$B31,'PCS DEP'!$A:$A,0),MATCH(G$13,'PCS DEP'!$1:$1,0))="nc",$J31="nc"),"nc",INDEX('PCS DEP'!$A$1:$J$300,MATCH('Catégories socioprof - DEP'!$C$9&amp;"_"&amp;$B31,'PCS DEP'!$A:$A,0),MATCH(G$13,'PCS DEP'!$1:$1,0))/$J31))</f>
        <v>0.45517291654516823</v>
      </c>
      <c r="H31" s="35" t="str">
        <f>IF($J31=0," ",IF(OR(INDEX('PCS DEP'!$A$1:$J$300,MATCH('Catégories socioprof - DEP'!$C$9&amp;"_"&amp;$B31,'PCS DEP'!$A:$A,0),MATCH(H$13,'PCS DEP'!$1:$1,0))="nc",$J31="nc"),"nc",INDEX('PCS DEP'!$A$1:$J$300,MATCH('Catégories socioprof - DEP'!$C$9&amp;"_"&amp;$B31,'PCS DEP'!$A:$A,0),MATCH(H$13,'PCS DEP'!$1:$1,0))/$J31))</f>
        <v>nc</v>
      </c>
      <c r="I31" s="35">
        <f t="shared" ref="I31:I32" si="0">SUM(C31:H31)</f>
        <v>0.99965883244882481</v>
      </c>
      <c r="J31" s="39">
        <f>INDEX('PCS DEP'!$A$1:$J$300,MATCH('Catégories socioprof - DEP'!$C$9&amp;"_"&amp;$B31,'PCS DEP'!$A:$A,0),MATCH(J$13,'PCS DEP'!$1:$1,0))</f>
        <v>3429.4000000000005</v>
      </c>
    </row>
    <row r="32" spans="1:13" ht="15" thickBot="1" x14ac:dyDescent="0.4">
      <c r="B32" s="20" t="s">
        <v>63</v>
      </c>
      <c r="C32" s="40">
        <v>1.6820358114104865E-2</v>
      </c>
      <c r="D32" s="41">
        <v>8.1393107180911736E-2</v>
      </c>
      <c r="E32" s="41">
        <v>0.11858552459705769</v>
      </c>
      <c r="F32" s="41">
        <v>0.42815647015709785</v>
      </c>
      <c r="G32" s="41">
        <v>0.35461555397566047</v>
      </c>
      <c r="H32" s="41">
        <v>4.2898597516745953E-4</v>
      </c>
      <c r="I32" s="41">
        <f t="shared" si="0"/>
        <v>1</v>
      </c>
      <c r="J32" s="42">
        <v>111006</v>
      </c>
    </row>
    <row r="33" spans="2:2" x14ac:dyDescent="0.35">
      <c r="B33" s="8" t="s">
        <v>231</v>
      </c>
    </row>
    <row r="34" spans="2:2" x14ac:dyDescent="0.35">
      <c r="B34" s="8" t="s">
        <v>46</v>
      </c>
    </row>
    <row r="35" spans="2:2" x14ac:dyDescent="0.35">
      <c r="B35" s="15" t="s">
        <v>57</v>
      </c>
    </row>
  </sheetData>
  <sortState ref="A15:I31">
    <sortCondition ref="A15:A31"/>
  </sortState>
  <mergeCells count="5">
    <mergeCell ref="L17:M17"/>
    <mergeCell ref="C1:H1"/>
    <mergeCell ref="B11:B13"/>
    <mergeCell ref="C11:J11"/>
    <mergeCell ref="C12:J12"/>
  </mergeCells>
  <pageMargins left="0.25" right="0.25" top="0.75" bottom="0.75" header="0.3" footer="0.3"/>
  <pageSetup paperSize="9" scale="7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1</xdr:col>
                    <xdr:colOff>2343150</xdr:colOff>
                    <xdr:row>7</xdr:row>
                    <xdr:rowOff>260350</xdr:rowOff>
                  </from>
                  <to>
                    <xdr:col>2</xdr:col>
                    <xdr:colOff>209550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PDC</vt:lpstr>
      <vt:lpstr>EMP DEP</vt:lpstr>
      <vt:lpstr>TX RECOURS DEP</vt:lpstr>
      <vt:lpstr>PCS DEP</vt:lpstr>
      <vt:lpstr>Px secteurs employeurs - DEP</vt:lpstr>
      <vt:lpstr>Taux de recours 2012-2018 - DEP</vt:lpstr>
      <vt:lpstr>Catégories socioprof - DEP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Pascale (DR-ARA)</dc:creator>
  <cp:lastModifiedBy>MEYER Pascale (DR-ARA)</cp:lastModifiedBy>
  <cp:lastPrinted>2021-04-14T12:36:40Z</cp:lastPrinted>
  <dcterms:created xsi:type="dcterms:W3CDTF">2021-03-15T07:57:48Z</dcterms:created>
  <dcterms:modified xsi:type="dcterms:W3CDTF">2021-04-29T13:59:50Z</dcterms:modified>
</cp:coreProperties>
</file>